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zvršenje financijskog plana\2024\Godišnji izvještaj o izvršenju\"/>
    </mc:Choice>
  </mc:AlternateContent>
  <bookViews>
    <workbookView xWindow="0" yWindow="0" windowWidth="28800" windowHeight="13020" firstSheet="2" activeTab="6"/>
  </bookViews>
  <sheets>
    <sheet name="SAŽETAK" sheetId="1" r:id="rId1"/>
    <sheet name=" Račun prihoda i rashoda" sheetId="3" r:id="rId2"/>
    <sheet name="Rashodi prema izvorima financ." sheetId="13" r:id="rId3"/>
    <sheet name="Rashodi prema funkcijskoj k" sheetId="14" r:id="rId4"/>
    <sheet name="Račun financiranja" sheetId="15" r:id="rId5"/>
    <sheet name="Programska klasifikacija-4002" sheetId="16" r:id="rId6"/>
    <sheet name="Programska klasifikacija -4003" sheetId="17" r:id="rId7"/>
  </sheets>
  <definedNames>
    <definedName name="_xlnm.Print_Area" localSheetId="1">' Račun prihoda i rashoda'!$B$1:$I$85</definedName>
    <definedName name="_xlnm.Print_Area" localSheetId="0">SAŽETAK!$B$1:$K$29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8" i="16"/>
  <c r="H76" i="16" l="1"/>
  <c r="H77" i="16"/>
  <c r="H113" i="16"/>
  <c r="H111" i="16" s="1"/>
  <c r="G113" i="16"/>
  <c r="G112" i="16" s="1"/>
  <c r="F113" i="16"/>
  <c r="F112" i="16"/>
  <c r="G111" i="16"/>
  <c r="F111" i="16"/>
  <c r="H7" i="17"/>
  <c r="H15" i="17"/>
  <c r="H20" i="17"/>
  <c r="H30" i="17"/>
  <c r="H28" i="17" s="1"/>
  <c r="H27" i="17" s="1"/>
  <c r="H26" i="17" s="1"/>
  <c r="G30" i="17"/>
  <c r="G29" i="17" s="1"/>
  <c r="F30" i="17"/>
  <c r="F29" i="17"/>
  <c r="G28" i="17"/>
  <c r="F28" i="17"/>
  <c r="H92" i="16"/>
  <c r="H112" i="16" l="1"/>
  <c r="H29" i="17"/>
  <c r="F27" i="17"/>
  <c r="F26" i="17" s="1"/>
  <c r="G27" i="17"/>
  <c r="G26" i="17" s="1"/>
  <c r="H74" i="16"/>
  <c r="H73" i="16"/>
  <c r="G73" i="16"/>
  <c r="F73" i="16"/>
  <c r="F50" i="16"/>
  <c r="F68" i="16"/>
  <c r="I70" i="16"/>
  <c r="H68" i="16"/>
  <c r="G68" i="16"/>
  <c r="G17" i="1"/>
  <c r="G25" i="13"/>
  <c r="G26" i="13"/>
  <c r="G22" i="13"/>
  <c r="G23" i="13"/>
  <c r="G24" i="13"/>
  <c r="I68" i="16" l="1"/>
  <c r="H81" i="3" l="1"/>
  <c r="G81" i="3"/>
  <c r="G80" i="3"/>
  <c r="H80" i="3"/>
  <c r="I80" i="3"/>
  <c r="K72" i="3"/>
  <c r="K73" i="3"/>
  <c r="K74" i="3"/>
  <c r="K80" i="3"/>
  <c r="K83" i="3"/>
  <c r="K77" i="3"/>
  <c r="K85" i="3"/>
  <c r="J46" i="3"/>
  <c r="K10" i="3"/>
  <c r="L14" i="1" l="1"/>
  <c r="L12" i="1" l="1"/>
  <c r="K12" i="1"/>
  <c r="J17" i="1" l="1"/>
  <c r="F8" i="17" l="1"/>
  <c r="G8" i="17"/>
  <c r="H24" i="17"/>
  <c r="H23" i="17" s="1"/>
  <c r="G24" i="17"/>
  <c r="G23" i="17" s="1"/>
  <c r="F24" i="17"/>
  <c r="F23" i="17" s="1"/>
  <c r="H18" i="17"/>
  <c r="H17" i="17" s="1"/>
  <c r="G18" i="17"/>
  <c r="G17" i="17" s="1"/>
  <c r="F18" i="17"/>
  <c r="F17" i="17" s="1"/>
  <c r="I30" i="16"/>
  <c r="I35" i="16"/>
  <c r="H46" i="16"/>
  <c r="I48" i="16"/>
  <c r="I52" i="16"/>
  <c r="F16" i="17" l="1"/>
  <c r="F15" i="17" s="1"/>
  <c r="G16" i="17"/>
  <c r="G15" i="17" s="1"/>
  <c r="F22" i="17"/>
  <c r="F21" i="17" s="1"/>
  <c r="F20" i="17" s="1"/>
  <c r="F14" i="17" s="1"/>
  <c r="H16" i="17"/>
  <c r="H14" i="17" s="1"/>
  <c r="G22" i="17"/>
  <c r="G21" i="17" s="1"/>
  <c r="G20" i="17" s="1"/>
  <c r="G14" i="17" s="1"/>
  <c r="H22" i="17"/>
  <c r="H21" i="17" s="1"/>
  <c r="H109" i="16"/>
  <c r="H108" i="16" s="1"/>
  <c r="L64" i="3"/>
  <c r="K64" i="3"/>
  <c r="K66" i="3"/>
  <c r="J81" i="3"/>
  <c r="I90" i="3" l="1"/>
  <c r="I89" i="3" s="1"/>
  <c r="I88" i="3" s="1"/>
  <c r="I87" i="3" s="1"/>
  <c r="I86" i="3" s="1"/>
  <c r="I85" i="3" s="1"/>
  <c r="I84" i="3" s="1"/>
  <c r="I83" i="3" s="1"/>
  <c r="I79" i="3" s="1"/>
  <c r="I78" i="3" s="1"/>
  <c r="I77" i="3" s="1"/>
  <c r="I76" i="3" s="1"/>
  <c r="I75" i="3" s="1"/>
  <c r="I74" i="3" s="1"/>
  <c r="I73" i="3" s="1"/>
  <c r="I72" i="3" s="1"/>
  <c r="I71" i="3" s="1"/>
  <c r="I70" i="3" s="1"/>
  <c r="I69" i="3" s="1"/>
  <c r="I68" i="3" s="1"/>
  <c r="I67" i="3" s="1"/>
  <c r="I66" i="3" s="1"/>
  <c r="I65" i="3" s="1"/>
  <c r="I64" i="3" s="1"/>
  <c r="I63" i="3" s="1"/>
  <c r="I62" i="3" s="1"/>
  <c r="I61" i="3" s="1"/>
  <c r="I60" i="3" s="1"/>
  <c r="I59" i="3" s="1"/>
  <c r="I58" i="3" s="1"/>
  <c r="I57" i="3" s="1"/>
  <c r="I56" i="3" s="1"/>
  <c r="I55" i="3" s="1"/>
  <c r="I54" i="3" s="1"/>
  <c r="I53" i="3" s="1"/>
  <c r="I52" i="3" s="1"/>
  <c r="I51" i="3" s="1"/>
  <c r="I50" i="3" s="1"/>
  <c r="I49" i="3" s="1"/>
  <c r="I48" i="3" s="1"/>
  <c r="I47" i="3" s="1"/>
  <c r="I46" i="3" s="1"/>
  <c r="I45" i="3" s="1"/>
  <c r="I44" i="3" s="1"/>
  <c r="I43" i="3" s="1"/>
  <c r="I42" i="3" s="1"/>
  <c r="I41" i="3" s="1"/>
  <c r="I40" i="3" s="1"/>
  <c r="I39" i="3" s="1"/>
  <c r="I38" i="3" s="1"/>
  <c r="I37" i="3" s="1"/>
  <c r="I36" i="3" s="1"/>
  <c r="I35" i="3" s="1"/>
  <c r="J90" i="3"/>
  <c r="J89" i="3" s="1"/>
  <c r="J88" i="3" s="1"/>
  <c r="G89" i="3"/>
  <c r="G88" i="3" s="1"/>
  <c r="H38" i="3" l="1"/>
  <c r="I30" i="3" l="1"/>
  <c r="I29" i="3" s="1"/>
  <c r="I28" i="3" s="1"/>
  <c r="I27" i="3" s="1"/>
  <c r="I26" i="3" s="1"/>
  <c r="I25" i="3" s="1"/>
  <c r="I24" i="3" s="1"/>
  <c r="I23" i="3" s="1"/>
  <c r="I22" i="3" s="1"/>
  <c r="I21" i="3" s="1"/>
  <c r="I20" i="3" s="1"/>
  <c r="I19" i="3" s="1"/>
  <c r="I18" i="3" s="1"/>
  <c r="I17" i="3" s="1"/>
  <c r="I16" i="3" s="1"/>
  <c r="I15" i="3" s="1"/>
  <c r="I14" i="3" s="1"/>
  <c r="I13" i="3" s="1"/>
  <c r="I12" i="3" s="1"/>
  <c r="I11" i="3" s="1"/>
  <c r="I10" i="3" s="1"/>
  <c r="G13" i="3"/>
  <c r="H13" i="3"/>
  <c r="J13" i="3"/>
  <c r="K15" i="1"/>
  <c r="L15" i="1"/>
  <c r="K65" i="3" l="1"/>
  <c r="I92" i="16"/>
  <c r="I94" i="16"/>
  <c r="I95" i="16"/>
  <c r="I96" i="16"/>
  <c r="I97" i="16"/>
  <c r="I98" i="16"/>
  <c r="I99" i="16"/>
  <c r="I101" i="16"/>
  <c r="I102" i="16"/>
  <c r="I103" i="16"/>
  <c r="I104" i="16"/>
  <c r="I105" i="16"/>
  <c r="I107" i="16"/>
  <c r="I90" i="16"/>
  <c r="I89" i="16"/>
  <c r="I81" i="16"/>
  <c r="G62" i="16"/>
  <c r="H62" i="16"/>
  <c r="F62" i="16"/>
  <c r="G105" i="16"/>
  <c r="F80" i="16"/>
  <c r="F88" i="16"/>
  <c r="F105" i="16"/>
  <c r="F99" i="16"/>
  <c r="F92" i="16"/>
  <c r="H12" i="16"/>
  <c r="G12" i="16"/>
  <c r="G46" i="16"/>
  <c r="F12" i="16"/>
  <c r="F46" i="16"/>
  <c r="G11" i="14"/>
  <c r="G10" i="14" s="1"/>
  <c r="G9" i="14" s="1"/>
  <c r="H11" i="14"/>
  <c r="H69" i="3"/>
  <c r="H83" i="3"/>
  <c r="H88" i="3"/>
  <c r="H25" i="3"/>
  <c r="H18" i="3"/>
  <c r="D23" i="13"/>
  <c r="D19" i="13"/>
  <c r="D13" i="13"/>
  <c r="D9" i="13"/>
  <c r="F87" i="16" l="1"/>
  <c r="C9" i="13" l="1"/>
  <c r="C13" i="13"/>
  <c r="C21" i="13"/>
  <c r="C19" i="13"/>
  <c r="C23" i="13"/>
  <c r="F13" i="13"/>
  <c r="F23" i="13"/>
  <c r="J38" i="3"/>
  <c r="G38" i="3"/>
  <c r="J83" i="3"/>
  <c r="J80" i="3" s="1"/>
  <c r="G83" i="3"/>
  <c r="J69" i="3"/>
  <c r="G69" i="3"/>
  <c r="L66" i="3"/>
  <c r="H57" i="3"/>
  <c r="J57" i="3"/>
  <c r="G57" i="3"/>
  <c r="H99" i="16" l="1"/>
  <c r="I100" i="16" s="1"/>
  <c r="H105" i="16"/>
  <c r="I106" i="16" s="1"/>
  <c r="I93" i="16"/>
  <c r="G99" i="16"/>
  <c r="G92" i="16"/>
  <c r="H88" i="16"/>
  <c r="H80" i="16"/>
  <c r="H87" i="16" l="1"/>
  <c r="J50" i="3" l="1"/>
  <c r="H50" i="3"/>
  <c r="G50" i="3"/>
  <c r="K71" i="3"/>
  <c r="H86" i="3"/>
  <c r="G86" i="3"/>
  <c r="G79" i="3" s="1"/>
  <c r="K79" i="3" s="1"/>
  <c r="I91" i="16"/>
  <c r="I86" i="16"/>
  <c r="I82" i="16"/>
  <c r="I84" i="16"/>
  <c r="H12" i="17"/>
  <c r="H11" i="17" s="1"/>
  <c r="G12" i="17"/>
  <c r="G11" i="17" s="1"/>
  <c r="F12" i="17"/>
  <c r="G88" i="16"/>
  <c r="G87" i="16" s="1"/>
  <c r="H85" i="16"/>
  <c r="G85" i="16"/>
  <c r="F85" i="16"/>
  <c r="G80" i="16"/>
  <c r="H83" i="16"/>
  <c r="G83" i="16"/>
  <c r="F83" i="16"/>
  <c r="H56" i="16"/>
  <c r="G56" i="16"/>
  <c r="H15" i="16"/>
  <c r="K56" i="3"/>
  <c r="H28" i="3"/>
  <c r="J18" i="3"/>
  <c r="J15" i="3"/>
  <c r="H15" i="3"/>
  <c r="H12" i="3" s="1"/>
  <c r="G18" i="3"/>
  <c r="J22" i="3"/>
  <c r="G22" i="3"/>
  <c r="F19" i="13"/>
  <c r="J12" i="3" l="1"/>
  <c r="H79" i="3"/>
  <c r="I85" i="16"/>
  <c r="I83" i="16"/>
  <c r="I88" i="16"/>
  <c r="I80" i="16"/>
  <c r="G10" i="17"/>
  <c r="G9" i="17" s="1"/>
  <c r="G7" i="17"/>
  <c r="H10" i="17"/>
  <c r="H9" i="17" s="1"/>
  <c r="H8" i="17" s="1"/>
  <c r="F10" i="17"/>
  <c r="F9" i="17" s="1"/>
  <c r="F7" i="17" s="1"/>
  <c r="F11" i="17"/>
  <c r="F79" i="16"/>
  <c r="H79" i="16"/>
  <c r="H78" i="16" s="1"/>
  <c r="G79" i="16"/>
  <c r="C11" i="13"/>
  <c r="I79" i="16" l="1"/>
  <c r="H118" i="16"/>
  <c r="G118" i="16"/>
  <c r="G117" i="16" s="1"/>
  <c r="G116" i="16" s="1"/>
  <c r="G115" i="16" s="1"/>
  <c r="F118" i="16"/>
  <c r="F117" i="16" s="1"/>
  <c r="F116" i="16" s="1"/>
  <c r="F115" i="16" s="1"/>
  <c r="I72" i="16"/>
  <c r="I69" i="16"/>
  <c r="I67" i="16"/>
  <c r="I66" i="16"/>
  <c r="I64" i="16"/>
  <c r="I59" i="16"/>
  <c r="I58" i="16"/>
  <c r="I57" i="16"/>
  <c r="F56" i="16"/>
  <c r="F55" i="16" s="1"/>
  <c r="F54" i="16" s="1"/>
  <c r="I51" i="16"/>
  <c r="H50" i="16"/>
  <c r="H49" i="16" s="1"/>
  <c r="G50" i="16"/>
  <c r="G49" i="16" s="1"/>
  <c r="F49" i="16"/>
  <c r="I47" i="16"/>
  <c r="I46" i="16"/>
  <c r="G45" i="16"/>
  <c r="F45" i="16"/>
  <c r="I43" i="16"/>
  <c r="H40" i="16"/>
  <c r="G40" i="16"/>
  <c r="F40" i="16"/>
  <c r="I36" i="16"/>
  <c r="I34" i="16"/>
  <c r="H32" i="16"/>
  <c r="G32" i="16"/>
  <c r="F32" i="16"/>
  <c r="I29" i="16"/>
  <c r="I28" i="16"/>
  <c r="I27" i="16"/>
  <c r="I26" i="16"/>
  <c r="H25" i="16"/>
  <c r="G25" i="16"/>
  <c r="F25" i="16"/>
  <c r="I23" i="16"/>
  <c r="I22" i="16"/>
  <c r="I21" i="16"/>
  <c r="H20" i="16"/>
  <c r="G20" i="16"/>
  <c r="F20" i="16"/>
  <c r="I18" i="16"/>
  <c r="H17" i="16"/>
  <c r="G17" i="16"/>
  <c r="F17" i="16"/>
  <c r="I16" i="16"/>
  <c r="G15" i="16"/>
  <c r="F15" i="16"/>
  <c r="I14" i="16"/>
  <c r="I13" i="16"/>
  <c r="H10" i="14"/>
  <c r="H9" i="14" s="1"/>
  <c r="F10" i="14"/>
  <c r="F9" i="14" s="1"/>
  <c r="D10" i="14"/>
  <c r="D9" i="14" s="1"/>
  <c r="C10" i="14"/>
  <c r="C9" i="14" s="1"/>
  <c r="F25" i="13"/>
  <c r="D25" i="13"/>
  <c r="C25" i="13"/>
  <c r="C18" i="13" s="1"/>
  <c r="H24" i="13"/>
  <c r="H22" i="13"/>
  <c r="F21" i="13"/>
  <c r="D21" i="13"/>
  <c r="D18" i="13" s="1"/>
  <c r="H20" i="13"/>
  <c r="G20" i="13"/>
  <c r="G16" i="13"/>
  <c r="F15" i="13"/>
  <c r="D15" i="13"/>
  <c r="C15" i="13"/>
  <c r="C8" i="13" s="1"/>
  <c r="H14" i="13"/>
  <c r="G14" i="13"/>
  <c r="H12" i="13"/>
  <c r="G12" i="13"/>
  <c r="F11" i="13"/>
  <c r="G11" i="13" s="1"/>
  <c r="D11" i="13"/>
  <c r="D8" i="13" s="1"/>
  <c r="H10" i="13"/>
  <c r="G10" i="13"/>
  <c r="F9" i="13"/>
  <c r="F8" i="13" l="1"/>
  <c r="F18" i="13"/>
  <c r="G55" i="16"/>
  <c r="G54" i="16" s="1"/>
  <c r="G53" i="16" s="1"/>
  <c r="H55" i="16"/>
  <c r="H54" i="16" s="1"/>
  <c r="G78" i="16"/>
  <c r="G77" i="16" s="1"/>
  <c r="G76" i="16" s="1"/>
  <c r="H45" i="16"/>
  <c r="I45" i="16" s="1"/>
  <c r="I49" i="16"/>
  <c r="G19" i="16"/>
  <c r="H11" i="16"/>
  <c r="I17" i="16"/>
  <c r="F11" i="16"/>
  <c r="I15" i="16"/>
  <c r="G11" i="16"/>
  <c r="G10" i="16" s="1"/>
  <c r="G9" i="16" s="1"/>
  <c r="I40" i="16"/>
  <c r="I56" i="16"/>
  <c r="I62" i="16"/>
  <c r="I32" i="16"/>
  <c r="F19" i="16"/>
  <c r="I25" i="16"/>
  <c r="I20" i="16"/>
  <c r="H23" i="13"/>
  <c r="H19" i="13"/>
  <c r="G21" i="13"/>
  <c r="G13" i="13"/>
  <c r="G9" i="13"/>
  <c r="H9" i="13"/>
  <c r="I12" i="16"/>
  <c r="H117" i="16"/>
  <c r="H19" i="16"/>
  <c r="I50" i="16"/>
  <c r="H11" i="13"/>
  <c r="H13" i="13"/>
  <c r="G15" i="13"/>
  <c r="G19" i="13"/>
  <c r="H21" i="13"/>
  <c r="G8" i="16" l="1"/>
  <c r="G7" i="16" s="1"/>
  <c r="H116" i="16"/>
  <c r="H115" i="16" s="1"/>
  <c r="F78" i="16"/>
  <c r="F77" i="16" s="1"/>
  <c r="F76" i="16" s="1"/>
  <c r="I55" i="16"/>
  <c r="F53" i="16"/>
  <c r="I11" i="16"/>
  <c r="I87" i="16"/>
  <c r="H53" i="16"/>
  <c r="F10" i="16"/>
  <c r="F9" i="16" s="1"/>
  <c r="I19" i="16"/>
  <c r="H8" i="13"/>
  <c r="G8" i="13"/>
  <c r="H10" i="16"/>
  <c r="H18" i="13"/>
  <c r="G18" i="13"/>
  <c r="F8" i="16" l="1"/>
  <c r="F7" i="16" s="1"/>
  <c r="I78" i="16"/>
  <c r="I77" i="16"/>
  <c r="I53" i="16"/>
  <c r="I54" i="16"/>
  <c r="H9" i="16"/>
  <c r="I10" i="16"/>
  <c r="L39" i="3"/>
  <c r="L40" i="3"/>
  <c r="L42" i="3"/>
  <c r="L44" i="3"/>
  <c r="L47" i="3"/>
  <c r="L48" i="3"/>
  <c r="L49" i="3"/>
  <c r="L51" i="3"/>
  <c r="L52" i="3"/>
  <c r="L53" i="3"/>
  <c r="L54" i="3"/>
  <c r="L55" i="3"/>
  <c r="L56" i="3"/>
  <c r="L58" i="3"/>
  <c r="L59" i="3"/>
  <c r="L60" i="3"/>
  <c r="L61" i="3"/>
  <c r="L62" i="3"/>
  <c r="L65" i="3"/>
  <c r="L67" i="3"/>
  <c r="L70" i="3"/>
  <c r="L71" i="3"/>
  <c r="L77" i="3"/>
  <c r="L78" i="3"/>
  <c r="K67" i="3"/>
  <c r="K70" i="3"/>
  <c r="K78" i="3"/>
  <c r="K58" i="3"/>
  <c r="K59" i="3"/>
  <c r="K60" i="3"/>
  <c r="K61" i="3"/>
  <c r="K62" i="3"/>
  <c r="K39" i="3"/>
  <c r="K40" i="3"/>
  <c r="K42" i="3"/>
  <c r="K44" i="3"/>
  <c r="K47" i="3"/>
  <c r="K48" i="3"/>
  <c r="K49" i="3"/>
  <c r="K51" i="3"/>
  <c r="K52" i="3"/>
  <c r="K53" i="3"/>
  <c r="K54" i="3"/>
  <c r="K55" i="3"/>
  <c r="H76" i="3"/>
  <c r="H63" i="3"/>
  <c r="H46" i="3"/>
  <c r="H43" i="3"/>
  <c r="H41" i="3"/>
  <c r="J79" i="3"/>
  <c r="J76" i="3"/>
  <c r="J75" i="3" s="1"/>
  <c r="G76" i="3"/>
  <c r="G75" i="3" s="1"/>
  <c r="J73" i="3"/>
  <c r="J72" i="3" s="1"/>
  <c r="G73" i="3"/>
  <c r="G72" i="3" s="1"/>
  <c r="J68" i="3"/>
  <c r="H68" i="3"/>
  <c r="G68" i="3"/>
  <c r="J63" i="3"/>
  <c r="G63" i="3"/>
  <c r="G46" i="3"/>
  <c r="J43" i="3"/>
  <c r="G43" i="3"/>
  <c r="J41" i="3"/>
  <c r="G41" i="3"/>
  <c r="L16" i="3"/>
  <c r="L23" i="3"/>
  <c r="L29" i="3"/>
  <c r="K29" i="3"/>
  <c r="K26" i="3"/>
  <c r="K16" i="3"/>
  <c r="K22" i="3"/>
  <c r="K23" i="3"/>
  <c r="H27" i="3"/>
  <c r="H24" i="3"/>
  <c r="H22" i="3"/>
  <c r="L22" i="3" s="1"/>
  <c r="H7" i="16" l="1"/>
  <c r="I7" i="16" s="1"/>
  <c r="K75" i="3"/>
  <c r="G45" i="3"/>
  <c r="J45" i="3"/>
  <c r="H45" i="3"/>
  <c r="I76" i="16"/>
  <c r="L41" i="3"/>
  <c r="K43" i="3"/>
  <c r="L63" i="3"/>
  <c r="L76" i="3"/>
  <c r="K41" i="3"/>
  <c r="L57" i="3"/>
  <c r="K68" i="3"/>
  <c r="H37" i="3"/>
  <c r="K46" i="3"/>
  <c r="H75" i="3"/>
  <c r="L75" i="3" s="1"/>
  <c r="L68" i="3"/>
  <c r="K76" i="3"/>
  <c r="L38" i="3"/>
  <c r="K50" i="3"/>
  <c r="K38" i="3"/>
  <c r="L43" i="3"/>
  <c r="K57" i="3"/>
  <c r="L69" i="3"/>
  <c r="L50" i="3"/>
  <c r="L46" i="3"/>
  <c r="K63" i="3"/>
  <c r="K69" i="3"/>
  <c r="I9" i="16"/>
  <c r="J37" i="3"/>
  <c r="G37" i="3"/>
  <c r="H21" i="3"/>
  <c r="H11" i="3" s="1"/>
  <c r="J36" i="3" l="1"/>
  <c r="G36" i="3"/>
  <c r="G35" i="3" s="1"/>
  <c r="K35" i="3" s="1"/>
  <c r="H36" i="3"/>
  <c r="H35" i="3" s="1"/>
  <c r="L35" i="3" s="1"/>
  <c r="K37" i="3"/>
  <c r="L37" i="3"/>
  <c r="L45" i="3"/>
  <c r="K45" i="3"/>
  <c r="I8" i="16"/>
  <c r="H10" i="3"/>
  <c r="J35" i="3" l="1"/>
  <c r="L36" i="3"/>
  <c r="K36" i="3"/>
  <c r="J28" i="3"/>
  <c r="G28" i="3"/>
  <c r="G27" i="3" s="1"/>
  <c r="G21" i="3"/>
  <c r="J25" i="3"/>
  <c r="J24" i="3" s="1"/>
  <c r="G25" i="3"/>
  <c r="G24" i="3" s="1"/>
  <c r="J21" i="3"/>
  <c r="G15" i="3"/>
  <c r="G12" i="3" s="1"/>
  <c r="H17" i="1"/>
  <c r="H14" i="1"/>
  <c r="J14" i="1"/>
  <c r="G14" i="1"/>
  <c r="J18" i="1" l="1"/>
  <c r="K14" i="1"/>
  <c r="K17" i="1"/>
  <c r="L17" i="1"/>
  <c r="K21" i="3"/>
  <c r="L21" i="3"/>
  <c r="L28" i="3"/>
  <c r="K28" i="3"/>
  <c r="K25" i="3"/>
  <c r="K24" i="3" s="1"/>
  <c r="L12" i="3"/>
  <c r="J27" i="3"/>
  <c r="L15" i="3"/>
  <c r="K15" i="3"/>
  <c r="J11" i="3" l="1"/>
  <c r="G11" i="3"/>
  <c r="G10" i="3" s="1"/>
  <c r="K12" i="3"/>
  <c r="L27" i="3"/>
  <c r="K27" i="3"/>
  <c r="L11" i="3" l="1"/>
  <c r="J10" i="3"/>
  <c r="L10" i="3" s="1"/>
  <c r="K11" i="3"/>
</calcChain>
</file>

<file path=xl/sharedStrings.xml><?xml version="1.0" encoding="utf-8"?>
<sst xmlns="http://schemas.openxmlformats.org/spreadsheetml/2006/main" count="409" uniqueCount="191">
  <si>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</si>
  <si>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</si>
  <si>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</si>
  <si>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</si>
  <si>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</si>
  <si>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</si>
  <si>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</si>
  <si>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</si>
  <si>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</si>
  <si>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</si>
  <si>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</si>
  <si>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</si>
  <si>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</si>
  <si>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</si>
  <si>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</si>
  <si>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</si>
  <si>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</si>
  <si>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</si>
  <si>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</si>
  <si>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</si>
  <si>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….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</si>
  <si>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</si>
  <si>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</si>
  <si>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</si>
  <si>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</si>
  <si>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</si>
  <si>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</si>
  <si>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</si>
  <si>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</si>
  <si>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</si>
  <si>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</si>
  <si>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</si>
  <si>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</si>
  <si>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</si>
  <si>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</si>
  <si>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</si>
  <si>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</si>
  <si>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</si>
  <si>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UKUPNO PRIHODI </t>
  </si>
  <si>
    <t>UKUPNO RASHODI</t>
  </si>
  <si>
    <t>UKUPNO PRIHODI</t>
  </si>
  <si>
    <t>INDEKS**</t>
  </si>
  <si>
    <t>RAZLIKA PRIMITAKA I IZDATAKA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</si>
  <si>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</si>
  <si>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</si>
  <si>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</si>
  <si>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</si>
  <si>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</si>
  <si>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</si>
  <si>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</si>
  <si>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</si>
  <si>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</si>
  <si>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</si>
  <si>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po posebnim propisima</t>
  </si>
  <si>
    <t>Ostali nespomenuti prihodi</t>
  </si>
  <si>
    <t>Prihodi od donacija</t>
  </si>
  <si>
    <t>Prihodi iz nadležnog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</si>
  <si>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</si>
  <si>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</si>
  <si>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redovne djelatnosti proračunskih korisnika</t>
  </si>
  <si>
    <t>Prihodi od upravnih i administrativnih pristojbi, pristojbi po posebnim propisima i naknada</t>
  </si>
  <si>
    <t>Plaće za posebne uvjete rada</t>
  </si>
  <si>
    <t>Ostali rashodi za zaposlene</t>
  </si>
  <si>
    <t>Doprinosi na plaće</t>
  </si>
  <si>
    <t>Doprinosi za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</si>
  <si>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</si>
  <si>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</si>
  <si>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</si>
  <si>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</si>
  <si>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</si>
  <si>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</si>
  <si>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</si>
  <si>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</si>
  <si>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</si>
  <si>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</si>
  <si>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</si>
  <si>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</si>
  <si>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</si>
  <si>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</si>
  <si>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</si>
  <si>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</si>
  <si>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</si>
  <si>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</si>
  <si>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</si>
  <si>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</si>
  <si>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</si>
  <si>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</si>
  <si>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</si>
  <si>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</si>
  <si>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Pomoći dane u inozemstvo 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</si>
  <si>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</si>
  <si>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</si>
  <si>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</si>
  <si>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</si>
  <si>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</si>
  <si>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</si>
  <si>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Uređaji, strojevi i oprema za ostale namjene</t>
  </si>
  <si>
    <t xml:space="preserve">Ostali nespomenuti financijski rashodi </t>
  </si>
  <si>
    <t>4 Prihodi za posebne namjene</t>
  </si>
  <si>
    <t>43 Ostali prihodi za posebne namjene</t>
  </si>
  <si>
    <t>5 Pomoći</t>
  </si>
  <si>
    <t>52 Ostale pomoći i darovnice</t>
  </si>
  <si>
    <t>6 Donacije</t>
  </si>
  <si>
    <t>61 Donacije</t>
  </si>
  <si>
    <t>Skrb za socijalno osjetljive skupine</t>
  </si>
  <si>
    <t>Opći prihodi i primici</t>
  </si>
  <si>
    <t>Plaće</t>
  </si>
  <si>
    <t>Računalne usluge</t>
  </si>
  <si>
    <t>Ostale naknade troškova zaposlenima</t>
  </si>
  <si>
    <t>Skrb o osobama s mentalnim oštećenjem</t>
  </si>
  <si>
    <t xml:space="preserve">Plaće </t>
  </si>
  <si>
    <t>Ostali prihodi za posebne namjene</t>
  </si>
  <si>
    <t>Ostale pomoći i darovnice</t>
  </si>
  <si>
    <t>Izvor financiranja:61</t>
  </si>
  <si>
    <t>Donacije</t>
  </si>
  <si>
    <t>Ostali nespomenuti financijski rashodi</t>
  </si>
  <si>
    <t>10 Socijalna zaštita</t>
  </si>
  <si>
    <t xml:space="preserve">1012 INVALIDITET </t>
  </si>
  <si>
    <t xml:space="preserve"> </t>
  </si>
  <si>
    <t>Kapitalni prijenosi između proračunskih korisnika istog proračuna</t>
  </si>
  <si>
    <t>Uredska oprema i namještaj</t>
  </si>
  <si>
    <t>Rashodi za dodatna ulaganja na nef. imovini</t>
  </si>
  <si>
    <t>Donacije od pravnih i fizičkih osoba izvan općeg proračuna</t>
  </si>
  <si>
    <t>Ostali rashodi za zaposlenike</t>
  </si>
  <si>
    <t>Prijevozna sredstva u cestovnom prometu</t>
  </si>
  <si>
    <t>Podizanje kvalitete i dostupnosti socijalne skrbi</t>
  </si>
  <si>
    <t>Hitne intervencije u sustavu socijalne skrbi</t>
  </si>
  <si>
    <t>IZVJEŠTAJ PO PROGRAMSKOJ KLASIFIKACIJI (4003)</t>
  </si>
  <si>
    <t>IZVJEŠTAJ PO PROGRAMSKOJ KLASIFIKACIJI (4002)</t>
  </si>
  <si>
    <t>Skrb o osobama s mentalnim oštećenjem( ostali izvori financiranja)</t>
  </si>
  <si>
    <t>Prijevozna sredstva</t>
  </si>
  <si>
    <t>Izvor financiranja:11</t>
  </si>
  <si>
    <t>5=4/2*100</t>
  </si>
  <si>
    <t>st.2</t>
  </si>
  <si>
    <t>st.1</t>
  </si>
  <si>
    <t>7=5/3*100</t>
  </si>
  <si>
    <t>1.SAŽETAK  RAČUNA PRIHODA I RASHODA I RAČUNA FINANCIRANJA</t>
  </si>
  <si>
    <t xml:space="preserve"> 2.RAČUN PRIHODA I RASHODA </t>
  </si>
  <si>
    <t xml:space="preserve">2.a IZVJEŠTAJ O PRIHODIMA I RASHODIMA PREMA EKONOMSKOJ KLASIFIKACIJI </t>
  </si>
  <si>
    <t>2.b IZVJEŠTAJ O PRIHODIMA I RASHODIMA PREMA IZVORIMA FINANCIRANJA</t>
  </si>
  <si>
    <t>2.c IZVJEŠTAJ O RASHODIMA PREMA FUNKCIJSKOJ KLASIFIKACIJI</t>
  </si>
  <si>
    <t>st.3</t>
  </si>
  <si>
    <t>st.4</t>
  </si>
  <si>
    <t>st.5</t>
  </si>
  <si>
    <t>st.6</t>
  </si>
  <si>
    <t>st.7</t>
  </si>
  <si>
    <t>UKUPNO RASHODI (3+4)</t>
  </si>
  <si>
    <t>3. RAČUN FINANCIRANJA</t>
  </si>
  <si>
    <t>Izvor financiranja:43</t>
  </si>
  <si>
    <t>Izvor financiranja:52</t>
  </si>
  <si>
    <t xml:space="preserve">Tekuće pomoći od izvanproračunskih korisnika </t>
  </si>
  <si>
    <t>Pomoći od izvanproračunskih korisnika</t>
  </si>
  <si>
    <t>IZVORNI PLAN ILI REBALANS 2024.*</t>
  </si>
  <si>
    <t>TEKUĆI PLAN 2024.*</t>
  </si>
  <si>
    <t>Dodatna ulaganja na postrojenjima i opremi</t>
  </si>
  <si>
    <t>Građevinski objekti</t>
  </si>
  <si>
    <t>Poslovni objekti</t>
  </si>
  <si>
    <t>Operativni plan konkurentnosti i kohezija - infrastruktura</t>
  </si>
  <si>
    <t>K 798015</t>
  </si>
  <si>
    <t>Dom za odrasle osobe SVETI FRANE Zadar</t>
  </si>
  <si>
    <t>Rashodi za dodatna ulaganja na nefinancijskoj imovini</t>
  </si>
  <si>
    <t>K 618391</t>
  </si>
  <si>
    <t>A 791011</t>
  </si>
  <si>
    <t>A 791010</t>
  </si>
  <si>
    <t>A 734193</t>
  </si>
  <si>
    <t>IZVJEŠTAJ RAČUNA FINANCIRANJA PREMA IZVORIMA FINANCIRANJA</t>
  </si>
  <si>
    <t>UKUPNO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</si>
  <si>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</si>
  <si>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</si>
  <si>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</si>
  <si>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</si>
  <si>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</si>
  <si>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 xml:space="preserve">UKUPNO IZDACI </t>
  </si>
  <si>
    <t>IZVJEŠTAJ RAČUNA FINANCIRANJA PREMA EKONOMSKOJ KLASIFIKACIJI</t>
  </si>
  <si>
    <t>IZVRŠENJE FINANCIJSKOG PLANA DOMA ZA ODRASLE OSOBE SVETI FRANE ZADAR ZA RAZDOBLJE OD 1.1. DO 31.12. 2024. GODINE</t>
  </si>
  <si>
    <t>OSTVARENJE/IZVRŠENJE 
2023.</t>
  </si>
  <si>
    <t>OSTVARENJE/IZVRŠENJE 
2024.</t>
  </si>
  <si>
    <t xml:space="preserve">OSTVARENJE/ IZVRŠENJE 
2023. </t>
  </si>
  <si>
    <t>OSTVARENJE/ IZVRŠENJE 
2024.</t>
  </si>
  <si>
    <t xml:space="preserve">OSTVARENJE/ IZVRŠENJE 
2024. </t>
  </si>
  <si>
    <t>OSTVARENJE/ IZVRŠENJE 
2023.</t>
  </si>
  <si>
    <t xml:space="preserve">IZVRŠENJE 
2023. </t>
  </si>
  <si>
    <t xml:space="preserve">IZVRŠENJE 
2024. </t>
  </si>
  <si>
    <t xml:space="preserve">OSTVARENJE/IZVRŠENJE 
2023. </t>
  </si>
  <si>
    <t>IZVORNI PLAN ILI REBALANS 2024.</t>
  </si>
  <si>
    <t>TEKUĆI PLAN 2024.</t>
  </si>
  <si>
    <t xml:space="preserve">OSTVARENJE/   IZVRŠENJE 
2024. </t>
  </si>
  <si>
    <t>Potpore</t>
  </si>
  <si>
    <t>K 618350</t>
  </si>
  <si>
    <t xml:space="preserve">OSTVARENJE/  IZVRŠENJE 
2024. </t>
  </si>
  <si>
    <t>Poboljšanje infrastrukture u sustavu socijalne skrbi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</si>
</sst>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3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name val="Times New Roman"/>
      <family val="1"/>
    </font>
    <font>
      <b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0"/>
      <name val="Ar,"/>
      <charset val="238"/>
    </font>
    <font>
      <sz val="10"/>
      <name val="Ar,"/>
      <charset val="238"/>
    </font>
    <font>
      <b/>
      <i/>
      <u/>
      <sz val="10"/>
      <name val="Arial"/>
      <family val="2"/>
      <charset val="238"/>
    </font>
    <font>
      <i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4" fillId="2" borderId="3" xfId="0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2" fillId="2" borderId="15" xfId="0" quotePrefix="1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/>
    <xf numFmtId="0" fontId="4" fillId="3" borderId="7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4" fillId="3" borderId="14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/>
    <xf numFmtId="0" fontId="16" fillId="3" borderId="16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/>
    </xf>
    <xf numFmtId="0" fontId="11" fillId="0" borderId="3" xfId="0" applyFont="1" applyBorder="1"/>
    <xf numFmtId="0" fontId="11" fillId="0" borderId="16" xfId="0" applyFont="1" applyBorder="1"/>
    <xf numFmtId="3" fontId="2" fillId="2" borderId="3" xfId="0" applyNumberFormat="1" applyFont="1" applyFill="1" applyBorder="1" applyAlignment="1">
      <alignment horizontal="right" wrapText="1"/>
    </xf>
    <xf numFmtId="3" fontId="2" fillId="2" borderId="18" xfId="0" applyNumberFormat="1" applyFont="1" applyFill="1" applyBorder="1" applyAlignment="1">
      <alignment horizontal="right"/>
    </xf>
    <xf numFmtId="0" fontId="11" fillId="0" borderId="18" xfId="0" applyFont="1" applyBorder="1"/>
    <xf numFmtId="0" fontId="11" fillId="0" borderId="19" xfId="0" applyFont="1" applyBorder="1"/>
    <xf numFmtId="4" fontId="7" fillId="6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8" fillId="3" borderId="0" xfId="0" applyFont="1" applyFill="1"/>
    <xf numFmtId="0" fontId="8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164" fontId="2" fillId="2" borderId="3" xfId="0" applyNumberFormat="1" applyFont="1" applyFill="1" applyBorder="1" applyAlignment="1">
      <alignment horizontal="right"/>
    </xf>
    <xf numFmtId="164" fontId="11" fillId="0" borderId="3" xfId="0" applyNumberFormat="1" applyFont="1" applyBorder="1"/>
    <xf numFmtId="164" fontId="2" fillId="2" borderId="18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/>
    <xf numFmtId="164" fontId="2" fillId="5" borderId="3" xfId="0" applyNumberFormat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wrapText="1"/>
    </xf>
    <xf numFmtId="4" fontId="2" fillId="2" borderId="3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4" fillId="0" borderId="15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4" fillId="0" borderId="14" xfId="0" quotePrefix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6" fillId="0" borderId="3" xfId="0" quotePrefix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164" fontId="4" fillId="0" borderId="18" xfId="0" applyNumberFormat="1" applyFont="1" applyFill="1" applyBorder="1" applyAlignment="1">
      <alignment horizontal="right" wrapText="1"/>
    </xf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wrapText="1"/>
    </xf>
    <xf numFmtId="4" fontId="4" fillId="0" borderId="16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vertical="center" wrapText="1"/>
    </xf>
    <xf numFmtId="4" fontId="4" fillId="0" borderId="3" xfId="0" quotePrefix="1" applyNumberFormat="1" applyFont="1" applyFill="1" applyBorder="1" applyAlignment="1">
      <alignment horizontal="right" wrapText="1"/>
    </xf>
    <xf numFmtId="2" fontId="4" fillId="0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/>
    <xf numFmtId="164" fontId="4" fillId="0" borderId="3" xfId="0" quotePrefix="1" applyNumberFormat="1" applyFont="1" applyFill="1" applyBorder="1" applyAlignment="1">
      <alignment horizontal="right" wrapText="1"/>
    </xf>
    <xf numFmtId="164" fontId="2" fillId="0" borderId="18" xfId="0" applyNumberFormat="1" applyFont="1" applyFill="1" applyBorder="1" applyAlignment="1">
      <alignment wrapText="1"/>
    </xf>
    <xf numFmtId="4" fontId="4" fillId="0" borderId="18" xfId="0" applyNumberFormat="1" applyFont="1" applyFill="1" applyBorder="1" applyAlignment="1">
      <alignment horizontal="right"/>
    </xf>
    <xf numFmtId="4" fontId="4" fillId="0" borderId="19" xfId="0" applyNumberFormat="1" applyFont="1" applyFill="1" applyBorder="1" applyAlignment="1">
      <alignment horizontal="right"/>
    </xf>
    <xf numFmtId="164" fontId="4" fillId="0" borderId="16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 vertical="center"/>
    </xf>
    <xf numFmtId="164" fontId="2" fillId="5" borderId="3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left"/>
    </xf>
    <xf numFmtId="4" fontId="4" fillId="8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4" fillId="0" borderId="13" xfId="0" quotePrefix="1" applyFont="1" applyFill="1" applyBorder="1" applyAlignment="1">
      <alignment horizontal="center" vertical="center" wrapText="1"/>
    </xf>
    <xf numFmtId="0" fontId="16" fillId="0" borderId="3" xfId="0" quotePrefix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4" fontId="26" fillId="0" borderId="18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13" fillId="0" borderId="0" xfId="0" applyFont="1" applyFill="1"/>
    <xf numFmtId="0" fontId="8" fillId="0" borderId="0" xfId="0" applyFont="1" applyFill="1" applyAlignment="1">
      <alignment horizontal="left"/>
    </xf>
    <xf numFmtId="0" fontId="26" fillId="2" borderId="3" xfId="0" applyFont="1" applyFill="1" applyBorder="1" applyAlignment="1">
      <alignment horizontal="left" vertical="center" wrapText="1"/>
    </xf>
    <xf numFmtId="164" fontId="8" fillId="0" borderId="3" xfId="0" applyNumberFormat="1" applyFont="1" applyBorder="1"/>
    <xf numFmtId="164" fontId="13" fillId="2" borderId="3" xfId="0" applyNumberFormat="1" applyFont="1" applyFill="1" applyBorder="1" applyAlignment="1">
      <alignment horizontal="right"/>
    </xf>
    <xf numFmtId="4" fontId="8" fillId="0" borderId="0" xfId="0" applyNumberFormat="1" applyFont="1"/>
    <xf numFmtId="0" fontId="1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164" fontId="2" fillId="0" borderId="3" xfId="0" applyNumberFormat="1" applyFont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164" fontId="2" fillId="0" borderId="19" xfId="0" applyNumberFormat="1" applyFont="1" applyBorder="1"/>
    <xf numFmtId="0" fontId="4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" fillId="2" borderId="17" xfId="0" quotePrefix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horizontal="left" vertical="center"/>
    </xf>
    <xf numFmtId="0" fontId="3" fillId="2" borderId="18" xfId="0" quotePrefix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3" fillId="2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left"/>
    </xf>
    <xf numFmtId="0" fontId="29" fillId="2" borderId="3" xfId="0" applyFont="1" applyFill="1" applyBorder="1" applyAlignment="1">
      <alignment horizontal="center"/>
    </xf>
    <xf numFmtId="0" fontId="29" fillId="2" borderId="3" xfId="0" applyFont="1" applyFill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4" fillId="2" borderId="15" xfId="0" quotePrefix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1" fillId="7" borderId="3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1" fillId="5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164" fontId="11" fillId="0" borderId="0" xfId="0" applyNumberFormat="1" applyFont="1"/>
    <xf numFmtId="164" fontId="11" fillId="5" borderId="3" xfId="0" applyNumberFormat="1" applyFont="1" applyFill="1" applyBorder="1"/>
    <xf numFmtId="164" fontId="11" fillId="7" borderId="3" xfId="0" applyNumberFormat="1" applyFont="1" applyFill="1" applyBorder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center"/>
    </xf>
    <xf numFmtId="0" fontId="32" fillId="2" borderId="3" xfId="0" quotePrefix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right" wrapText="1"/>
    </xf>
    <xf numFmtId="0" fontId="4" fillId="5" borderId="3" xfId="0" applyFont="1" applyFill="1" applyBorder="1" applyAlignment="1">
      <alignment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0" fontId="2" fillId="0" borderId="15" xfId="0" applyFont="1" applyBorder="1"/>
    <xf numFmtId="0" fontId="10" fillId="0" borderId="15" xfId="0" applyFont="1" applyBorder="1"/>
    <xf numFmtId="0" fontId="10" fillId="2" borderId="3" xfId="0" applyFont="1" applyFill="1" applyBorder="1"/>
    <xf numFmtId="0" fontId="30" fillId="2" borderId="3" xfId="0" applyFont="1" applyFill="1" applyBorder="1"/>
    <xf numFmtId="0" fontId="4" fillId="0" borderId="15" xfId="0" applyFont="1" applyBorder="1"/>
    <xf numFmtId="0" fontId="2" fillId="2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30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wrapText="1"/>
    </xf>
    <xf numFmtId="0" fontId="4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wrapText="1"/>
    </xf>
    <xf numFmtId="0" fontId="4" fillId="2" borderId="5" xfId="0" applyFont="1" applyFill="1" applyBorder="1"/>
    <xf numFmtId="0" fontId="4" fillId="8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/>
    <xf numFmtId="0" fontId="4" fillId="4" borderId="7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wrapText="1"/>
    </xf>
    <xf numFmtId="0" fontId="4" fillId="0" borderId="15" xfId="0" quotePrefix="1" applyFont="1" applyFill="1" applyBorder="1" applyAlignment="1">
      <alignment horizontal="left" wrapText="1"/>
    </xf>
    <xf numFmtId="0" fontId="4" fillId="0" borderId="3" xfId="0" quotePrefix="1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16" fillId="0" borderId="15" xfId="0" quotePrefix="1" applyFont="1" applyFill="1" applyBorder="1" applyAlignment="1">
      <alignment horizontal="center" vertical="center" wrapText="1"/>
    </xf>
    <xf numFmtId="0" fontId="16" fillId="0" borderId="3" xfId="0" quotePrefix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" fillId="0" borderId="3" xfId="0" applyFont="1" applyFill="1" applyBorder="1" applyAlignment="1">
      <alignment vertical="center"/>
    </xf>
    <xf numFmtId="0" fontId="4" fillId="0" borderId="15" xfId="0" quotePrefix="1" applyFont="1" applyFill="1" applyBorder="1" applyAlignment="1">
      <alignment horizontal="left" vertical="center"/>
    </xf>
    <xf numFmtId="0" fontId="16" fillId="0" borderId="15" xfId="0" quotePrefix="1" applyFont="1" applyFill="1" applyBorder="1" applyAlignment="1">
      <alignment horizontal="center" wrapText="1"/>
    </xf>
    <xf numFmtId="0" fontId="16" fillId="0" borderId="3" xfId="0" quotePrefix="1" applyFont="1" applyFill="1" applyBorder="1" applyAlignment="1">
      <alignment horizontal="center" wrapText="1"/>
    </xf>
    <xf numFmtId="0" fontId="4" fillId="0" borderId="17" xfId="0" quotePrefix="1" applyFont="1" applyFill="1" applyBorder="1" applyAlignment="1">
      <alignment horizontal="left" vertical="center" wrapText="1"/>
    </xf>
    <xf numFmtId="0" fontId="4" fillId="0" borderId="18" xfId="0" quotePrefix="1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 wrapText="1"/>
    </xf>
    <xf numFmtId="0" fontId="4" fillId="0" borderId="15" xfId="0" quotePrefix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 wrapText="1"/>
    </xf>
    <xf numFmtId="0" fontId="11" fillId="0" borderId="3" xfId="0" applyFont="1" applyBorder="1" applyAlignment="1"/>
    <xf numFmtId="0" fontId="4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11" fillId="0" borderId="7" xfId="0" applyFont="1" applyBorder="1" applyAlignment="1"/>
    <xf numFmtId="0" fontId="3" fillId="2" borderId="7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workbookViewId="0">
      <selection activeCell="O10" sqref="O10"/>
    </sheetView>
  </sheetViews>
  <sheetFormatPr defaultRowHeight="15"/>
  <cols>
    <col min="1" max="1" width="5.140625" style="34" customWidth="1"/>
    <col min="2" max="5" width="9.140625" style="34"/>
    <col min="6" max="6" width="16.28515625" style="34" customWidth="1"/>
    <col min="7" max="7" width="23.5703125" style="34" customWidth="1"/>
    <col min="8" max="8" width="19.85546875" style="34" customWidth="1"/>
    <col min="9" max="9" width="15.85546875" style="34" customWidth="1"/>
    <col min="10" max="10" width="23.85546875" style="34" customWidth="1"/>
    <col min="11" max="11" width="10.85546875" style="34" customWidth="1"/>
    <col min="12" max="12" width="11.140625" style="34" customWidth="1"/>
    <col min="13" max="13" width="25.28515625" style="34" customWidth="1"/>
    <col min="14" max="16384" width="9.140625" style="34"/>
  </cols>
  <sheetData>
    <row r="1" spans="2:13" ht="18.75" customHeight="1">
      <c r="B1" s="43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55"/>
    </row>
    <row r="2" spans="2:13" ht="18.75" customHeigh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68" t="s">
        <v>134</v>
      </c>
      <c r="M2" s="55"/>
    </row>
    <row r="3" spans="2:13" ht="33" customHeight="1">
      <c r="B3" s="222" t="s">
        <v>174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55"/>
    </row>
    <row r="4" spans="2:13" ht="18" customHeight="1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55"/>
    </row>
    <row r="5" spans="2:13" ht="15.75" customHeight="1">
      <c r="B5" s="222" t="s">
        <v>11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56"/>
    </row>
    <row r="6" spans="2:13" ht="18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5"/>
    </row>
    <row r="7" spans="2:13" ht="18" customHeight="1">
      <c r="B7" s="222" t="s">
        <v>136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57"/>
    </row>
    <row r="8" spans="2:13" ht="18" customHeight="1">
      <c r="B8" s="120"/>
      <c r="C8" s="120"/>
      <c r="D8" s="120"/>
      <c r="E8" s="120"/>
      <c r="F8" s="120"/>
      <c r="G8" s="118"/>
      <c r="H8" s="118"/>
      <c r="I8" s="118"/>
      <c r="J8" s="118"/>
      <c r="K8" s="118"/>
      <c r="L8" s="118"/>
      <c r="M8" s="57"/>
    </row>
    <row r="9" spans="2:13" ht="18" customHeight="1" thickBot="1">
      <c r="B9" s="214" t="s">
        <v>47</v>
      </c>
      <c r="C9" s="214"/>
      <c r="D9" s="214"/>
      <c r="E9" s="214"/>
      <c r="F9" s="214"/>
      <c r="G9" s="129"/>
      <c r="H9" s="130"/>
      <c r="I9" s="130"/>
      <c r="J9" s="130"/>
      <c r="K9" s="131"/>
      <c r="L9" s="131"/>
      <c r="M9" s="76"/>
    </row>
    <row r="10" spans="2:13" ht="38.25">
      <c r="B10" s="217" t="s">
        <v>7</v>
      </c>
      <c r="C10" s="218"/>
      <c r="D10" s="218"/>
      <c r="E10" s="218"/>
      <c r="F10" s="218"/>
      <c r="G10" s="110" t="s">
        <v>175</v>
      </c>
      <c r="H10" s="110" t="s">
        <v>152</v>
      </c>
      <c r="I10" s="110" t="s">
        <v>153</v>
      </c>
      <c r="J10" s="110" t="s">
        <v>176</v>
      </c>
      <c r="K10" s="110" t="s">
        <v>21</v>
      </c>
      <c r="L10" s="77" t="s">
        <v>41</v>
      </c>
      <c r="M10" s="76"/>
    </row>
    <row r="11" spans="2:13">
      <c r="B11" s="227">
        <v>1</v>
      </c>
      <c r="C11" s="228"/>
      <c r="D11" s="228"/>
      <c r="E11" s="228"/>
      <c r="F11" s="228"/>
      <c r="G11" s="111">
        <v>2</v>
      </c>
      <c r="H11" s="83">
        <v>3</v>
      </c>
      <c r="I11" s="83">
        <v>4</v>
      </c>
      <c r="J11" s="83">
        <v>5</v>
      </c>
      <c r="K11" s="83" t="s">
        <v>32</v>
      </c>
      <c r="L11" s="84" t="s">
        <v>135</v>
      </c>
      <c r="M11" s="76"/>
    </row>
    <row r="12" spans="2:13">
      <c r="B12" s="215" t="s">
        <v>23</v>
      </c>
      <c r="C12" s="216"/>
      <c r="D12" s="216"/>
      <c r="E12" s="216"/>
      <c r="F12" s="225"/>
      <c r="G12" s="85">
        <v>1380484.99</v>
      </c>
      <c r="H12" s="86">
        <v>1507582</v>
      </c>
      <c r="I12" s="86">
        <v>0</v>
      </c>
      <c r="J12" s="86">
        <v>1816064.36</v>
      </c>
      <c r="K12" s="86">
        <f>J12/G12*100</f>
        <v>131.5526335422162</v>
      </c>
      <c r="L12" s="102">
        <f>J12/H12*100</f>
        <v>120.4620617651312</v>
      </c>
      <c r="M12" s="76"/>
    </row>
    <row r="13" spans="2:13">
      <c r="B13" s="226" t="s">
        <v>22</v>
      </c>
      <c r="C13" s="225"/>
      <c r="D13" s="225"/>
      <c r="E13" s="225"/>
      <c r="F13" s="225"/>
      <c r="G13" s="85">
        <v>0</v>
      </c>
      <c r="H13" s="86">
        <v>0</v>
      </c>
      <c r="I13" s="86">
        <v>0</v>
      </c>
      <c r="J13" s="86">
        <v>0</v>
      </c>
      <c r="K13" s="86">
        <v>0</v>
      </c>
      <c r="L13" s="102">
        <v>0</v>
      </c>
      <c r="M13" s="76"/>
    </row>
    <row r="14" spans="2:13">
      <c r="B14" s="215" t="s">
        <v>0</v>
      </c>
      <c r="C14" s="216"/>
      <c r="D14" s="216"/>
      <c r="E14" s="216"/>
      <c r="F14" s="225"/>
      <c r="G14" s="85">
        <f>G12</f>
        <v>1380484.99</v>
      </c>
      <c r="H14" s="85">
        <f>H12</f>
        <v>1507582</v>
      </c>
      <c r="I14" s="86">
        <v>0</v>
      </c>
      <c r="J14" s="86">
        <f>J12</f>
        <v>1816064.36</v>
      </c>
      <c r="K14" s="86">
        <f t="shared" ref="K14:K17" si="0">J14/G14*100</f>
        <v>131.5526335422162</v>
      </c>
      <c r="L14" s="102">
        <f>J14/H14*100</f>
        <v>120.4620617651312</v>
      </c>
      <c r="M14" s="76" t="s">
        <v>118</v>
      </c>
    </row>
    <row r="15" spans="2:13">
      <c r="B15" s="232" t="s">
        <v>24</v>
      </c>
      <c r="C15" s="216"/>
      <c r="D15" s="216"/>
      <c r="E15" s="216"/>
      <c r="F15" s="216"/>
      <c r="G15" s="85">
        <v>1372489.3</v>
      </c>
      <c r="H15" s="86">
        <v>1507582</v>
      </c>
      <c r="I15" s="86">
        <v>0</v>
      </c>
      <c r="J15" s="86">
        <v>1664788.28</v>
      </c>
      <c r="K15" s="86">
        <f>J15/G15*100</f>
        <v>121.2969951751172</v>
      </c>
      <c r="L15" s="102">
        <f t="shared" ref="L15:L17" si="1">J15/H15*100</f>
        <v>110.4277100681754</v>
      </c>
      <c r="M15" s="76"/>
    </row>
    <row r="16" spans="2:13">
      <c r="B16" s="226" t="s">
        <v>25</v>
      </c>
      <c r="C16" s="225"/>
      <c r="D16" s="225"/>
      <c r="E16" s="225"/>
      <c r="F16" s="225"/>
      <c r="G16" s="103">
        <v>29420</v>
      </c>
      <c r="H16" s="86">
        <v>0</v>
      </c>
      <c r="I16" s="86">
        <v>0</v>
      </c>
      <c r="J16" s="86">
        <v>138787</v>
      </c>
      <c r="K16" s="86">
        <v>0</v>
      </c>
      <c r="L16" s="102">
        <v>0</v>
      </c>
      <c r="M16" s="76"/>
    </row>
    <row r="17" spans="1:49">
      <c r="B17" s="74" t="s">
        <v>1</v>
      </c>
      <c r="C17" s="109"/>
      <c r="D17" s="109"/>
      <c r="E17" s="109"/>
      <c r="F17" s="109"/>
      <c r="G17" s="104">
        <f>G15+G16</f>
        <v>1401909.3</v>
      </c>
      <c r="H17" s="104">
        <f>H15+H16</f>
        <v>1507582</v>
      </c>
      <c r="I17" s="87">
        <v>0</v>
      </c>
      <c r="J17" s="86">
        <f>J15+J16</f>
        <v>1803575.28</v>
      </c>
      <c r="K17" s="86">
        <f t="shared" si="0"/>
        <v>128.65135283716288</v>
      </c>
      <c r="L17" s="102">
        <f t="shared" si="1"/>
        <v>119.63364380842967</v>
      </c>
      <c r="M17" s="76"/>
    </row>
    <row r="18" spans="1:49" ht="15.75" thickBot="1">
      <c r="B18" s="229" t="s">
        <v>2</v>
      </c>
      <c r="C18" s="231"/>
      <c r="D18" s="231"/>
      <c r="E18" s="231"/>
      <c r="F18" s="231"/>
      <c r="G18" s="121">
        <f>G14-G17</f>
        <v>-21424.310000000056</v>
      </c>
      <c r="H18" s="88">
        <v>0</v>
      </c>
      <c r="I18" s="88">
        <v>0</v>
      </c>
      <c r="J18" s="88">
        <f>J14-J17</f>
        <v>12489.080000000075</v>
      </c>
      <c r="K18" s="86">
        <v>0</v>
      </c>
      <c r="L18" s="102">
        <v>0</v>
      </c>
      <c r="M18" s="81"/>
    </row>
    <row r="19" spans="1:49" ht="18">
      <c r="B19" s="129"/>
      <c r="C19" s="78"/>
      <c r="D19" s="78"/>
      <c r="E19" s="78"/>
      <c r="F19" s="78"/>
      <c r="G19" s="58"/>
      <c r="H19" s="132"/>
      <c r="I19" s="78"/>
      <c r="J19" s="58"/>
      <c r="K19" s="31"/>
      <c r="L19" s="31"/>
      <c r="M19" s="31"/>
    </row>
    <row r="20" spans="1:49" ht="18" customHeight="1" thickBot="1">
      <c r="B20" s="214" t="s">
        <v>44</v>
      </c>
      <c r="C20" s="214"/>
      <c r="D20" s="214"/>
      <c r="E20" s="214"/>
      <c r="F20" s="214"/>
      <c r="G20" s="122"/>
      <c r="H20" s="78"/>
      <c r="I20" s="78"/>
      <c r="J20" s="75"/>
      <c r="K20" s="123"/>
      <c r="L20" s="123"/>
      <c r="M20" s="123"/>
    </row>
    <row r="21" spans="1:49" ht="38.25">
      <c r="B21" s="217" t="s">
        <v>7</v>
      </c>
      <c r="C21" s="218"/>
      <c r="D21" s="218"/>
      <c r="E21" s="218"/>
      <c r="F21" s="218"/>
      <c r="G21" s="110" t="s">
        <v>175</v>
      </c>
      <c r="H21" s="79" t="s">
        <v>152</v>
      </c>
      <c r="I21" s="79" t="s">
        <v>153</v>
      </c>
      <c r="J21" s="79" t="s">
        <v>176</v>
      </c>
      <c r="K21" s="79" t="s">
        <v>21</v>
      </c>
      <c r="L21" s="80" t="s">
        <v>41</v>
      </c>
      <c r="M21" s="76"/>
    </row>
    <row r="22" spans="1:49">
      <c r="B22" s="219">
        <v>1</v>
      </c>
      <c r="C22" s="220"/>
      <c r="D22" s="220"/>
      <c r="E22" s="220"/>
      <c r="F22" s="220"/>
      <c r="G22" s="82">
        <v>2</v>
      </c>
      <c r="H22" s="83">
        <v>3</v>
      </c>
      <c r="I22" s="83">
        <v>4</v>
      </c>
      <c r="J22" s="83">
        <v>5</v>
      </c>
      <c r="K22" s="83" t="s">
        <v>32</v>
      </c>
      <c r="L22" s="84" t="s">
        <v>33</v>
      </c>
      <c r="M22" s="76"/>
    </row>
    <row r="23" spans="1:49" ht="15.75" customHeight="1">
      <c r="B23" s="215" t="s">
        <v>26</v>
      </c>
      <c r="C23" s="221"/>
      <c r="D23" s="221"/>
      <c r="E23" s="221"/>
      <c r="F23" s="221"/>
      <c r="G23" s="90">
        <v>0</v>
      </c>
      <c r="H23" s="89">
        <v>0</v>
      </c>
      <c r="I23" s="89">
        <v>0</v>
      </c>
      <c r="J23" s="86">
        <v>0</v>
      </c>
      <c r="K23" s="89">
        <v>0</v>
      </c>
      <c r="L23" s="92">
        <v>0</v>
      </c>
      <c r="M23" s="76"/>
    </row>
    <row r="24" spans="1:49">
      <c r="B24" s="215" t="s">
        <v>27</v>
      </c>
      <c r="C24" s="216"/>
      <c r="D24" s="216"/>
      <c r="E24" s="216"/>
      <c r="F24" s="216"/>
      <c r="G24" s="93">
        <v>0</v>
      </c>
      <c r="H24" s="89">
        <v>0</v>
      </c>
      <c r="I24" s="89">
        <v>0</v>
      </c>
      <c r="J24" s="86">
        <v>0</v>
      </c>
      <c r="K24" s="89">
        <v>0</v>
      </c>
      <c r="L24" s="92">
        <v>0</v>
      </c>
      <c r="M24" s="76"/>
    </row>
    <row r="25" spans="1:49" ht="15" customHeight="1">
      <c r="B25" s="212" t="s">
        <v>42</v>
      </c>
      <c r="C25" s="213"/>
      <c r="D25" s="213"/>
      <c r="E25" s="213"/>
      <c r="F25" s="213"/>
      <c r="G25" s="94">
        <v>0</v>
      </c>
      <c r="H25" s="95">
        <v>0</v>
      </c>
      <c r="I25" s="90">
        <v>0</v>
      </c>
      <c r="J25" s="96">
        <v>0</v>
      </c>
      <c r="K25" s="89">
        <v>0</v>
      </c>
      <c r="L25" s="92">
        <v>0</v>
      </c>
      <c r="M25" s="76"/>
    </row>
    <row r="26" spans="1:49" s="59" customFormat="1" ht="15" customHeight="1">
      <c r="A26" s="34"/>
      <c r="B26" s="215" t="s">
        <v>16</v>
      </c>
      <c r="C26" s="216"/>
      <c r="D26" s="216"/>
      <c r="E26" s="216"/>
      <c r="F26" s="216"/>
      <c r="G26" s="93">
        <v>0</v>
      </c>
      <c r="H26" s="97">
        <v>0</v>
      </c>
      <c r="I26" s="89">
        <v>0</v>
      </c>
      <c r="J26" s="86">
        <v>0</v>
      </c>
      <c r="K26" s="89">
        <v>0</v>
      </c>
      <c r="L26" s="92">
        <v>0</v>
      </c>
      <c r="M26" s="76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s="59" customFormat="1" ht="15" customHeight="1">
      <c r="A27" s="34"/>
      <c r="B27" s="215" t="s">
        <v>43</v>
      </c>
      <c r="C27" s="216"/>
      <c r="D27" s="216"/>
      <c r="E27" s="216"/>
      <c r="F27" s="216"/>
      <c r="G27" s="93">
        <v>0</v>
      </c>
      <c r="H27" s="86">
        <v>0</v>
      </c>
      <c r="I27" s="89">
        <v>0</v>
      </c>
      <c r="J27" s="86">
        <v>0</v>
      </c>
      <c r="K27" s="89">
        <v>0</v>
      </c>
      <c r="L27" s="92">
        <v>0</v>
      </c>
      <c r="M27" s="76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</row>
    <row r="28" spans="1:49" s="61" customFormat="1">
      <c r="A28" s="60"/>
      <c r="B28" s="212" t="s">
        <v>45</v>
      </c>
      <c r="C28" s="213"/>
      <c r="D28" s="213"/>
      <c r="E28" s="213"/>
      <c r="F28" s="213"/>
      <c r="G28" s="98">
        <v>0</v>
      </c>
      <c r="H28" s="95">
        <v>0</v>
      </c>
      <c r="I28" s="91">
        <v>0</v>
      </c>
      <c r="J28" s="96">
        <v>0</v>
      </c>
      <c r="K28" s="89">
        <v>0</v>
      </c>
      <c r="L28" s="92">
        <v>0</v>
      </c>
      <c r="M28" s="124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</row>
    <row r="29" spans="1:49" ht="15.75" thickBot="1">
      <c r="B29" s="229" t="s">
        <v>46</v>
      </c>
      <c r="C29" s="230"/>
      <c r="D29" s="230"/>
      <c r="E29" s="230"/>
      <c r="F29" s="230"/>
      <c r="G29" s="99">
        <v>0</v>
      </c>
      <c r="H29" s="100">
        <v>0</v>
      </c>
      <c r="I29" s="100">
        <v>0</v>
      </c>
      <c r="J29" s="99">
        <v>0</v>
      </c>
      <c r="K29" s="100">
        <v>0</v>
      </c>
      <c r="L29" s="101">
        <v>0</v>
      </c>
      <c r="M29" s="76"/>
    </row>
    <row r="30" spans="1:49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76"/>
    </row>
    <row r="31" spans="1:49" ht="15" customHeight="1"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76"/>
    </row>
    <row r="32" spans="1:49" ht="15" customHeight="1"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</row>
    <row r="33" spans="2:12" ht="36.75" customHeight="1"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</row>
    <row r="34" spans="2:12" ht="15" customHeight="1"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</row>
    <row r="35" spans="2:12"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</row>
  </sheetData>
  <mergeCells count="25">
    <mergeCell ref="B7:L7"/>
    <mergeCell ref="B5:L5"/>
    <mergeCell ref="B3:L3"/>
    <mergeCell ref="B32:L33"/>
    <mergeCell ref="B34:L35"/>
    <mergeCell ref="B14:F14"/>
    <mergeCell ref="B24:F24"/>
    <mergeCell ref="B12:F12"/>
    <mergeCell ref="B13:F13"/>
    <mergeCell ref="B10:F10"/>
    <mergeCell ref="B11:F11"/>
    <mergeCell ref="B29:F29"/>
    <mergeCell ref="B16:F16"/>
    <mergeCell ref="B18:F18"/>
    <mergeCell ref="B15:F15"/>
    <mergeCell ref="B31:L31"/>
    <mergeCell ref="B28:F28"/>
    <mergeCell ref="B25:F25"/>
    <mergeCell ref="B9:F9"/>
    <mergeCell ref="B20:F20"/>
    <mergeCell ref="B26:F26"/>
    <mergeCell ref="B27:F27"/>
    <mergeCell ref="B21:F21"/>
    <mergeCell ref="B22:F22"/>
    <mergeCell ref="B23:F2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zoomScale="90" zoomScaleNormal="90" workbookViewId="0">
      <selection sqref="A1:L91"/>
    </sheetView>
  </sheetViews>
  <sheetFormatPr defaultRowHeight="15"/>
  <cols>
    <col min="1" max="1" width="2" style="43" customWidth="1"/>
    <col min="2" max="2" width="4.42578125" style="43" customWidth="1"/>
    <col min="3" max="3" width="4" style="43" customWidth="1"/>
    <col min="4" max="4" width="5.28515625" style="43" customWidth="1"/>
    <col min="5" max="5" width="6.42578125" style="43" customWidth="1"/>
    <col min="6" max="6" width="42" style="43" customWidth="1"/>
    <col min="7" max="7" width="16" style="43" customWidth="1"/>
    <col min="8" max="8" width="16.85546875" style="43" customWidth="1"/>
    <col min="9" max="9" width="12.28515625" style="43" customWidth="1"/>
    <col min="10" max="10" width="15.28515625" style="43" customWidth="1"/>
    <col min="11" max="11" width="9.85546875" style="43" customWidth="1"/>
    <col min="12" max="12" width="10.140625" style="43" customWidth="1"/>
    <col min="13" max="16384" width="9.140625" style="43"/>
  </cols>
  <sheetData>
    <row r="1" spans="2:12" ht="18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ht="15.75" customHeight="1">
      <c r="B2" s="222" t="s">
        <v>11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2:12" ht="18">
      <c r="B3" s="42"/>
      <c r="C3" s="42"/>
      <c r="D3" s="42"/>
      <c r="E3" s="42"/>
      <c r="F3" s="42"/>
      <c r="G3" s="42"/>
      <c r="H3" s="42"/>
      <c r="I3" s="42"/>
      <c r="J3" s="33"/>
      <c r="K3" s="33"/>
      <c r="L3" s="33" t="s">
        <v>133</v>
      </c>
    </row>
    <row r="4" spans="2:12" ht="15.75" customHeight="1">
      <c r="B4" s="222" t="s">
        <v>137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2:12" ht="18">
      <c r="B5" s="42"/>
      <c r="C5" s="42"/>
      <c r="D5" s="42"/>
      <c r="E5" s="42"/>
      <c r="F5" s="42"/>
      <c r="G5" s="42"/>
      <c r="H5" s="42"/>
      <c r="I5" s="42"/>
      <c r="J5" s="33"/>
      <c r="K5" s="33"/>
      <c r="L5" s="33"/>
    </row>
    <row r="6" spans="2:12" ht="15.75" customHeight="1">
      <c r="B6" s="222" t="s">
        <v>138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2:12" ht="18.75" thickBot="1">
      <c r="B7" s="42"/>
      <c r="C7" s="42"/>
      <c r="D7" s="42"/>
      <c r="E7" s="42"/>
      <c r="F7" s="42"/>
      <c r="G7" s="42"/>
      <c r="H7" s="42"/>
      <c r="I7" s="42"/>
      <c r="J7" s="33"/>
      <c r="K7" s="33"/>
      <c r="L7" s="33"/>
    </row>
    <row r="8" spans="2:12" ht="45" customHeight="1">
      <c r="B8" s="236" t="s">
        <v>7</v>
      </c>
      <c r="C8" s="237"/>
      <c r="D8" s="237"/>
      <c r="E8" s="237"/>
      <c r="F8" s="237"/>
      <c r="G8" s="116" t="s">
        <v>177</v>
      </c>
      <c r="H8" s="116" t="s">
        <v>152</v>
      </c>
      <c r="I8" s="116" t="s">
        <v>153</v>
      </c>
      <c r="J8" s="116" t="s">
        <v>178</v>
      </c>
      <c r="K8" s="116" t="s">
        <v>21</v>
      </c>
      <c r="L8" s="37" t="s">
        <v>41</v>
      </c>
    </row>
    <row r="9" spans="2:12">
      <c r="B9" s="234">
        <v>1</v>
      </c>
      <c r="C9" s="235"/>
      <c r="D9" s="235"/>
      <c r="E9" s="235"/>
      <c r="F9" s="235"/>
      <c r="G9" s="112">
        <v>2</v>
      </c>
      <c r="H9" s="112">
        <v>3</v>
      </c>
      <c r="I9" s="112">
        <v>4</v>
      </c>
      <c r="J9" s="112">
        <v>5</v>
      </c>
      <c r="K9" s="112" t="s">
        <v>32</v>
      </c>
      <c r="L9" s="44" t="s">
        <v>135</v>
      </c>
    </row>
    <row r="10" spans="2:12">
      <c r="B10" s="12"/>
      <c r="C10" s="1"/>
      <c r="D10" s="1"/>
      <c r="E10" s="1"/>
      <c r="F10" s="1" t="s">
        <v>40</v>
      </c>
      <c r="G10" s="65">
        <f>G11</f>
        <v>1380484.99</v>
      </c>
      <c r="H10" s="65">
        <f>H11</f>
        <v>1507582</v>
      </c>
      <c r="I10" s="133">
        <f t="shared" ref="I10:I12" si="0">I11</f>
        <v>0</v>
      </c>
      <c r="J10" s="136">
        <f>J11</f>
        <v>1816064.3599999999</v>
      </c>
      <c r="K10" s="133">
        <f>J10/G10*100</f>
        <v>131.5526335422162</v>
      </c>
      <c r="L10" s="138">
        <f>J10/H10*100</f>
        <v>120.46206176513117</v>
      </c>
    </row>
    <row r="11" spans="2:12">
      <c r="B11" s="12">
        <v>6</v>
      </c>
      <c r="C11" s="1"/>
      <c r="D11" s="1"/>
      <c r="E11" s="1"/>
      <c r="F11" s="1" t="s">
        <v>3</v>
      </c>
      <c r="G11" s="66">
        <f>G12+G21+G24+G27</f>
        <v>1380484.99</v>
      </c>
      <c r="H11" s="66">
        <f>H12+H21+H24+H27</f>
        <v>1507582</v>
      </c>
      <c r="I11" s="133">
        <f t="shared" si="0"/>
        <v>0</v>
      </c>
      <c r="J11" s="66">
        <f>J12+J21+J24+J27</f>
        <v>1816064.3599999999</v>
      </c>
      <c r="K11" s="133">
        <f>J11/G11*100</f>
        <v>131.5526335422162</v>
      </c>
      <c r="L11" s="138">
        <f>J11/H11*100</f>
        <v>120.46206176513117</v>
      </c>
    </row>
    <row r="12" spans="2:12" ht="25.5">
      <c r="B12" s="12"/>
      <c r="C12" s="1">
        <v>63</v>
      </c>
      <c r="D12" s="5"/>
      <c r="E12" s="5"/>
      <c r="F12" s="5" t="s">
        <v>15</v>
      </c>
      <c r="G12" s="62">
        <f>G13+G15+G18</f>
        <v>252780.66</v>
      </c>
      <c r="H12" s="62">
        <f>H15+H18</f>
        <v>299189</v>
      </c>
      <c r="I12" s="133">
        <f t="shared" si="0"/>
        <v>0</v>
      </c>
      <c r="J12" s="62">
        <f>J13+J15+J18</f>
        <v>375675.92</v>
      </c>
      <c r="K12" s="133">
        <f t="shared" ref="K12:K29" si="1">J12/G12*100</f>
        <v>148.61735071029563</v>
      </c>
      <c r="L12" s="138">
        <f t="shared" ref="L12:L29" si="2">J12/H12*100</f>
        <v>125.56475004094401</v>
      </c>
    </row>
    <row r="13" spans="2:12">
      <c r="B13" s="13"/>
      <c r="C13" s="2"/>
      <c r="D13" s="140">
        <v>634</v>
      </c>
      <c r="E13" s="2"/>
      <c r="F13" s="140" t="s">
        <v>151</v>
      </c>
      <c r="G13" s="62">
        <f>G14</f>
        <v>0</v>
      </c>
      <c r="H13" s="62">
        <f>H14</f>
        <v>0</v>
      </c>
      <c r="I13" s="133">
        <f>I14</f>
        <v>0</v>
      </c>
      <c r="J13" s="133">
        <f>J14</f>
        <v>22675.919999999998</v>
      </c>
      <c r="K13" s="133">
        <v>0</v>
      </c>
      <c r="L13" s="138">
        <v>0</v>
      </c>
    </row>
    <row r="14" spans="2:12">
      <c r="B14" s="13"/>
      <c r="C14" s="2"/>
      <c r="D14" s="2"/>
      <c r="E14" s="2">
        <v>6341</v>
      </c>
      <c r="F14" s="2" t="s">
        <v>150</v>
      </c>
      <c r="G14" s="62">
        <v>0</v>
      </c>
      <c r="H14" s="62">
        <v>0</v>
      </c>
      <c r="I14" s="133">
        <f>I15</f>
        <v>0</v>
      </c>
      <c r="J14" s="133">
        <v>22675.919999999998</v>
      </c>
      <c r="K14" s="133">
        <v>0</v>
      </c>
      <c r="L14" s="138">
        <v>0</v>
      </c>
    </row>
    <row r="15" spans="2:12" ht="27" customHeight="1">
      <c r="B15" s="13"/>
      <c r="C15" s="2"/>
      <c r="D15" s="141">
        <v>636</v>
      </c>
      <c r="E15" s="2"/>
      <c r="F15" s="9" t="s">
        <v>48</v>
      </c>
      <c r="G15" s="62">
        <f>G16+G17</f>
        <v>251315.92</v>
      </c>
      <c r="H15" s="62">
        <f>H16+H17</f>
        <v>299189</v>
      </c>
      <c r="I15" s="133">
        <f t="shared" ref="I15:I30" si="3">I16</f>
        <v>0</v>
      </c>
      <c r="J15" s="62">
        <f>J16+J17</f>
        <v>353000</v>
      </c>
      <c r="K15" s="133">
        <f t="shared" si="1"/>
        <v>140.46066003299751</v>
      </c>
      <c r="L15" s="138">
        <f t="shared" si="2"/>
        <v>117.98562112911905</v>
      </c>
    </row>
    <row r="16" spans="2:12" ht="25.5">
      <c r="B16" s="13"/>
      <c r="C16" s="2"/>
      <c r="D16" s="2"/>
      <c r="E16" s="2">
        <v>6361</v>
      </c>
      <c r="F16" s="9" t="s">
        <v>49</v>
      </c>
      <c r="G16" s="62">
        <v>251315.92</v>
      </c>
      <c r="H16" s="62">
        <v>299189</v>
      </c>
      <c r="I16" s="133">
        <f t="shared" si="3"/>
        <v>0</v>
      </c>
      <c r="J16" s="133">
        <v>349320</v>
      </c>
      <c r="K16" s="133">
        <f t="shared" si="1"/>
        <v>138.99636759979234</v>
      </c>
      <c r="L16" s="138">
        <f t="shared" si="2"/>
        <v>116.75562938477016</v>
      </c>
    </row>
    <row r="17" spans="1:15" ht="25.5">
      <c r="B17" s="13"/>
      <c r="C17" s="2"/>
      <c r="D17" s="2"/>
      <c r="E17" s="2">
        <v>6362</v>
      </c>
      <c r="F17" s="9" t="s">
        <v>50</v>
      </c>
      <c r="G17" s="62">
        <v>0</v>
      </c>
      <c r="H17" s="62">
        <v>0</v>
      </c>
      <c r="I17" s="133">
        <f t="shared" si="3"/>
        <v>0</v>
      </c>
      <c r="J17" s="133">
        <v>3680</v>
      </c>
      <c r="K17" s="133">
        <v>0</v>
      </c>
      <c r="L17" s="138">
        <v>0</v>
      </c>
    </row>
    <row r="18" spans="1:15" ht="25.5">
      <c r="B18" s="13"/>
      <c r="C18" s="2"/>
      <c r="D18" s="140">
        <v>639</v>
      </c>
      <c r="E18" s="2"/>
      <c r="F18" s="9" t="s">
        <v>51</v>
      </c>
      <c r="G18" s="62">
        <f>G20+G19</f>
        <v>1464.74</v>
      </c>
      <c r="H18" s="62">
        <f>H19+H20</f>
        <v>0</v>
      </c>
      <c r="I18" s="133">
        <f t="shared" si="3"/>
        <v>0</v>
      </c>
      <c r="J18" s="62">
        <f>J20+J19</f>
        <v>0</v>
      </c>
      <c r="K18" s="133">
        <v>0</v>
      </c>
      <c r="L18" s="138">
        <v>0</v>
      </c>
    </row>
    <row r="19" spans="1:15" ht="25.5">
      <c r="B19" s="13"/>
      <c r="C19" s="2"/>
      <c r="D19" s="140"/>
      <c r="E19" s="2">
        <v>6391</v>
      </c>
      <c r="F19" s="9" t="s">
        <v>52</v>
      </c>
      <c r="G19" s="62">
        <v>1464.74</v>
      </c>
      <c r="H19" s="62">
        <v>0</v>
      </c>
      <c r="I19" s="133">
        <f t="shared" si="3"/>
        <v>0</v>
      </c>
      <c r="J19" s="133">
        <v>0</v>
      </c>
      <c r="K19" s="133">
        <v>0</v>
      </c>
      <c r="L19" s="138">
        <v>0</v>
      </c>
    </row>
    <row r="20" spans="1:15" ht="25.5">
      <c r="B20" s="13"/>
      <c r="C20" s="2"/>
      <c r="D20" s="2"/>
      <c r="E20" s="2">
        <v>6392</v>
      </c>
      <c r="F20" s="9" t="s">
        <v>119</v>
      </c>
      <c r="G20" s="62">
        <v>0</v>
      </c>
      <c r="H20" s="62">
        <v>0</v>
      </c>
      <c r="I20" s="133">
        <f t="shared" si="3"/>
        <v>0</v>
      </c>
      <c r="J20" s="133">
        <v>0</v>
      </c>
      <c r="K20" s="133">
        <v>0</v>
      </c>
      <c r="L20" s="138">
        <v>0</v>
      </c>
      <c r="O20" s="43" t="s">
        <v>118</v>
      </c>
    </row>
    <row r="21" spans="1:15" ht="25.5">
      <c r="B21" s="13"/>
      <c r="C21" s="140">
        <v>65</v>
      </c>
      <c r="D21" s="2"/>
      <c r="E21" s="2"/>
      <c r="F21" s="9" t="s">
        <v>60</v>
      </c>
      <c r="G21" s="62">
        <f>G22</f>
        <v>205904.27</v>
      </c>
      <c r="H21" s="62">
        <f>H22</f>
        <v>217770</v>
      </c>
      <c r="I21" s="133">
        <f t="shared" si="3"/>
        <v>0</v>
      </c>
      <c r="J21" s="133">
        <f>J22</f>
        <v>206408.06</v>
      </c>
      <c r="K21" s="133">
        <f t="shared" si="1"/>
        <v>100.24467195362195</v>
      </c>
      <c r="L21" s="138">
        <f t="shared" si="2"/>
        <v>94.782596317215408</v>
      </c>
    </row>
    <row r="22" spans="1:15">
      <c r="B22" s="13"/>
      <c r="C22" s="2"/>
      <c r="D22" s="140">
        <v>652</v>
      </c>
      <c r="E22" s="2"/>
      <c r="F22" s="9" t="s">
        <v>53</v>
      </c>
      <c r="G22" s="62">
        <f>G23</f>
        <v>205904.27</v>
      </c>
      <c r="H22" s="62">
        <f>H23</f>
        <v>217770</v>
      </c>
      <c r="I22" s="133">
        <f t="shared" si="3"/>
        <v>0</v>
      </c>
      <c r="J22" s="133">
        <f>J23</f>
        <v>206408.06</v>
      </c>
      <c r="K22" s="133">
        <f t="shared" si="1"/>
        <v>100.24467195362195</v>
      </c>
      <c r="L22" s="138">
        <f t="shared" si="2"/>
        <v>94.782596317215408</v>
      </c>
    </row>
    <row r="23" spans="1:15">
      <c r="B23" s="13"/>
      <c r="C23" s="2"/>
      <c r="D23" s="2"/>
      <c r="E23" s="2">
        <v>6526</v>
      </c>
      <c r="F23" s="9" t="s">
        <v>54</v>
      </c>
      <c r="G23" s="62">
        <v>205904.27</v>
      </c>
      <c r="H23" s="62">
        <v>217770</v>
      </c>
      <c r="I23" s="133">
        <f t="shared" si="3"/>
        <v>0</v>
      </c>
      <c r="J23" s="133">
        <v>206408.06</v>
      </c>
      <c r="K23" s="133">
        <f t="shared" si="1"/>
        <v>100.24467195362195</v>
      </c>
      <c r="L23" s="138">
        <f t="shared" si="2"/>
        <v>94.782596317215408</v>
      </c>
    </row>
    <row r="24" spans="1:15" ht="25.5">
      <c r="B24" s="13"/>
      <c r="C24" s="140">
        <v>66</v>
      </c>
      <c r="D24" s="3"/>
      <c r="E24" s="3"/>
      <c r="F24" s="5" t="s">
        <v>17</v>
      </c>
      <c r="G24" s="62">
        <f>G25</f>
        <v>2370</v>
      </c>
      <c r="H24" s="62">
        <f t="shared" ref="H24:K24" si="4">H25</f>
        <v>0</v>
      </c>
      <c r="I24" s="133">
        <f t="shared" si="3"/>
        <v>0</v>
      </c>
      <c r="J24" s="62">
        <f t="shared" si="4"/>
        <v>680</v>
      </c>
      <c r="K24" s="62">
        <f t="shared" si="4"/>
        <v>28.691983122362867</v>
      </c>
      <c r="L24" s="62">
        <v>0</v>
      </c>
    </row>
    <row r="25" spans="1:15" ht="25.5">
      <c r="B25" s="13"/>
      <c r="C25" s="140"/>
      <c r="D25" s="141">
        <v>663</v>
      </c>
      <c r="E25" s="3"/>
      <c r="F25" s="5" t="s">
        <v>122</v>
      </c>
      <c r="G25" s="62">
        <f>G26</f>
        <v>2370</v>
      </c>
      <c r="H25" s="62">
        <f>H26</f>
        <v>0</v>
      </c>
      <c r="I25" s="133">
        <f t="shared" si="3"/>
        <v>0</v>
      </c>
      <c r="J25" s="133">
        <f>J26</f>
        <v>680</v>
      </c>
      <c r="K25" s="133">
        <f t="shared" si="1"/>
        <v>28.691983122362867</v>
      </c>
      <c r="L25" s="138">
        <v>0</v>
      </c>
      <c r="M25" s="34"/>
    </row>
    <row r="26" spans="1:15">
      <c r="B26" s="13"/>
      <c r="C26" s="140"/>
      <c r="D26" s="3"/>
      <c r="E26" s="3">
        <v>6631</v>
      </c>
      <c r="F26" s="5" t="s">
        <v>55</v>
      </c>
      <c r="G26" s="62">
        <v>2370</v>
      </c>
      <c r="H26" s="62">
        <v>0</v>
      </c>
      <c r="I26" s="133">
        <f t="shared" si="3"/>
        <v>0</v>
      </c>
      <c r="J26" s="133">
        <v>680</v>
      </c>
      <c r="K26" s="133">
        <f t="shared" si="1"/>
        <v>28.691983122362867</v>
      </c>
      <c r="L26" s="138">
        <v>0</v>
      </c>
      <c r="M26" s="34"/>
    </row>
    <row r="27" spans="1:15">
      <c r="B27" s="13"/>
      <c r="C27" s="140">
        <v>67</v>
      </c>
      <c r="D27" s="3"/>
      <c r="E27" s="3"/>
      <c r="F27" s="5" t="s">
        <v>56</v>
      </c>
      <c r="G27" s="62">
        <f>G28</f>
        <v>919430.06</v>
      </c>
      <c r="H27" s="62">
        <f>H28</f>
        <v>990623</v>
      </c>
      <c r="I27" s="133">
        <f t="shared" si="3"/>
        <v>0</v>
      </c>
      <c r="J27" s="133">
        <f>J28</f>
        <v>1233300.3799999999</v>
      </c>
      <c r="K27" s="133">
        <f t="shared" si="1"/>
        <v>134.13748730381946</v>
      </c>
      <c r="L27" s="138">
        <f t="shared" si="2"/>
        <v>124.49745059422202</v>
      </c>
      <c r="M27" s="34"/>
    </row>
    <row r="28" spans="1:15" ht="25.5">
      <c r="B28" s="13"/>
      <c r="C28" s="2"/>
      <c r="D28" s="141">
        <v>671</v>
      </c>
      <c r="E28" s="3"/>
      <c r="F28" s="6" t="s">
        <v>59</v>
      </c>
      <c r="G28" s="62">
        <f>G29+G30</f>
        <v>919430.06</v>
      </c>
      <c r="H28" s="62">
        <f>H29+H30</f>
        <v>990623</v>
      </c>
      <c r="I28" s="133">
        <f t="shared" si="3"/>
        <v>0</v>
      </c>
      <c r="J28" s="133">
        <f>J29+J30</f>
        <v>1233300.3799999999</v>
      </c>
      <c r="K28" s="133">
        <f t="shared" si="1"/>
        <v>134.13748730381946</v>
      </c>
      <c r="L28" s="138">
        <f t="shared" si="2"/>
        <v>124.49745059422202</v>
      </c>
      <c r="M28" s="34"/>
    </row>
    <row r="29" spans="1:15" ht="25.5">
      <c r="B29" s="13"/>
      <c r="C29" s="140"/>
      <c r="D29" s="46"/>
      <c r="E29" s="3">
        <v>6711</v>
      </c>
      <c r="F29" s="5" t="s">
        <v>57</v>
      </c>
      <c r="G29" s="62">
        <v>906230.06</v>
      </c>
      <c r="H29" s="62">
        <v>990623</v>
      </c>
      <c r="I29" s="133">
        <f t="shared" si="3"/>
        <v>0</v>
      </c>
      <c r="J29" s="133">
        <v>1122077.8799999999</v>
      </c>
      <c r="K29" s="133">
        <f t="shared" si="1"/>
        <v>123.81821454918409</v>
      </c>
      <c r="L29" s="138">
        <f t="shared" si="2"/>
        <v>113.2699200402171</v>
      </c>
      <c r="M29" s="34"/>
    </row>
    <row r="30" spans="1:15" ht="26.25" thickBot="1">
      <c r="B30" s="142"/>
      <c r="C30" s="143"/>
      <c r="D30" s="50"/>
      <c r="E30" s="144">
        <v>6712</v>
      </c>
      <c r="F30" s="145" t="s">
        <v>58</v>
      </c>
      <c r="G30" s="64">
        <v>13200</v>
      </c>
      <c r="H30" s="64">
        <v>0</v>
      </c>
      <c r="I30" s="133">
        <f t="shared" si="3"/>
        <v>0</v>
      </c>
      <c r="J30" s="137">
        <v>111222.5</v>
      </c>
      <c r="K30" s="137">
        <v>0</v>
      </c>
      <c r="L30" s="139">
        <v>0</v>
      </c>
      <c r="M30" s="34"/>
    </row>
    <row r="31" spans="1:15">
      <c r="A31" s="34"/>
      <c r="B31" s="34"/>
      <c r="C31" s="34"/>
      <c r="D31" s="34"/>
      <c r="E31" s="34"/>
      <c r="F31" s="34"/>
      <c r="G31" s="34"/>
      <c r="I31" s="34"/>
      <c r="K31" s="34"/>
      <c r="L31" s="34"/>
      <c r="M31" s="34"/>
    </row>
    <row r="32" spans="1:15" ht="18.75" thickBot="1">
      <c r="A32" s="34"/>
      <c r="B32" s="119"/>
      <c r="C32" s="119"/>
      <c r="D32" s="119"/>
      <c r="E32" s="119"/>
      <c r="F32" s="119"/>
      <c r="G32" s="119"/>
      <c r="H32" s="42"/>
      <c r="I32" s="119"/>
      <c r="J32" s="35"/>
      <c r="K32" s="35"/>
      <c r="L32" s="35"/>
      <c r="M32" s="34"/>
    </row>
    <row r="33" spans="1:13" ht="36.75" customHeight="1">
      <c r="A33" s="34"/>
      <c r="B33" s="236" t="s">
        <v>7</v>
      </c>
      <c r="C33" s="237"/>
      <c r="D33" s="237"/>
      <c r="E33" s="237"/>
      <c r="F33" s="237"/>
      <c r="G33" s="113" t="s">
        <v>180</v>
      </c>
      <c r="H33" s="113" t="s">
        <v>152</v>
      </c>
      <c r="I33" s="113" t="s">
        <v>153</v>
      </c>
      <c r="J33" s="116" t="s">
        <v>179</v>
      </c>
      <c r="K33" s="116" t="s">
        <v>21</v>
      </c>
      <c r="L33" s="37" t="s">
        <v>41</v>
      </c>
      <c r="M33" s="34"/>
    </row>
    <row r="34" spans="1:13">
      <c r="A34" s="34"/>
      <c r="B34" s="234">
        <v>1</v>
      </c>
      <c r="C34" s="235"/>
      <c r="D34" s="235"/>
      <c r="E34" s="235"/>
      <c r="F34" s="235"/>
      <c r="G34" s="112">
        <v>2</v>
      </c>
      <c r="H34" s="112">
        <v>3</v>
      </c>
      <c r="I34" s="112">
        <v>4</v>
      </c>
      <c r="J34" s="112">
        <v>5</v>
      </c>
      <c r="K34" s="112" t="s">
        <v>32</v>
      </c>
      <c r="L34" s="44" t="s">
        <v>135</v>
      </c>
      <c r="M34" s="34"/>
    </row>
    <row r="35" spans="1:13">
      <c r="A35" s="34"/>
      <c r="B35" s="12"/>
      <c r="C35" s="1"/>
      <c r="D35" s="1"/>
      <c r="E35" s="1"/>
      <c r="F35" s="1" t="s">
        <v>146</v>
      </c>
      <c r="G35" s="62">
        <f>G36+G79</f>
        <v>1401909.5000000002</v>
      </c>
      <c r="H35" s="62">
        <f>H36+H79</f>
        <v>1507582</v>
      </c>
      <c r="I35" s="133">
        <f t="shared" ref="I35:I90" si="5">I36</f>
        <v>0</v>
      </c>
      <c r="J35" s="133">
        <f>J36+J79</f>
        <v>1803575.2799999998</v>
      </c>
      <c r="K35" s="133">
        <f>J35/G35*100</f>
        <v>128.6513344834313</v>
      </c>
      <c r="L35" s="138">
        <f>J35/H35*100</f>
        <v>119.63364380842964</v>
      </c>
      <c r="M35" s="34"/>
    </row>
    <row r="36" spans="1:13">
      <c r="A36" s="34"/>
      <c r="B36" s="12">
        <v>3</v>
      </c>
      <c r="C36" s="1"/>
      <c r="D36" s="1"/>
      <c r="E36" s="1"/>
      <c r="F36" s="1" t="s">
        <v>4</v>
      </c>
      <c r="G36" s="62">
        <f>G37+G45+G68+G72+G75</f>
        <v>1372489.5000000002</v>
      </c>
      <c r="H36" s="62">
        <f>H37+H45+H68+H72+H75</f>
        <v>1507582</v>
      </c>
      <c r="I36" s="133">
        <f t="shared" si="5"/>
        <v>0</v>
      </c>
      <c r="J36" s="62">
        <f>J37+J45+J68+J72+J75</f>
        <v>1664788.2799999998</v>
      </c>
      <c r="K36" s="133">
        <f>J36/G36*100</f>
        <v>121.29697749964568</v>
      </c>
      <c r="L36" s="138">
        <f t="shared" ref="L36:L78" si="6">J36/H36*100</f>
        <v>110.42771006817537</v>
      </c>
      <c r="M36" s="34"/>
    </row>
    <row r="37" spans="1:13">
      <c r="A37" s="34"/>
      <c r="B37" s="12"/>
      <c r="C37" s="5">
        <v>31</v>
      </c>
      <c r="D37" s="5"/>
      <c r="E37" s="5"/>
      <c r="F37" s="5" t="s">
        <v>5</v>
      </c>
      <c r="G37" s="62">
        <f>G38+G41+G43</f>
        <v>939866.25000000012</v>
      </c>
      <c r="H37" s="62">
        <f>H38+H41+H43</f>
        <v>971312</v>
      </c>
      <c r="I37" s="133">
        <f t="shared" si="5"/>
        <v>0</v>
      </c>
      <c r="J37" s="62">
        <f>J38+J41+J43</f>
        <v>1229710.6499999999</v>
      </c>
      <c r="K37" s="133">
        <f t="shared" ref="K37:K80" si="7">J37/G37*100</f>
        <v>130.83889861988339</v>
      </c>
      <c r="L37" s="138">
        <f t="shared" si="6"/>
        <v>126.60305339581926</v>
      </c>
      <c r="M37" s="34"/>
    </row>
    <row r="38" spans="1:13">
      <c r="A38" s="34"/>
      <c r="B38" s="13"/>
      <c r="C38" s="2"/>
      <c r="D38" s="2">
        <v>311</v>
      </c>
      <c r="E38" s="2"/>
      <c r="F38" s="2" t="s">
        <v>28</v>
      </c>
      <c r="G38" s="62">
        <f>G39+G40</f>
        <v>756152.9800000001</v>
      </c>
      <c r="H38" s="62">
        <f>H39+H40</f>
        <v>795240</v>
      </c>
      <c r="I38" s="133">
        <f t="shared" si="5"/>
        <v>0</v>
      </c>
      <c r="J38" s="62">
        <f>J39+J40</f>
        <v>1008266.38</v>
      </c>
      <c r="K38" s="133">
        <f t="shared" si="7"/>
        <v>133.34158651335341</v>
      </c>
      <c r="L38" s="138">
        <f t="shared" si="6"/>
        <v>126.78768422111564</v>
      </c>
      <c r="M38" s="34"/>
    </row>
    <row r="39" spans="1:13">
      <c r="B39" s="13"/>
      <c r="C39" s="2"/>
      <c r="D39" s="2"/>
      <c r="E39" s="10">
        <v>3111</v>
      </c>
      <c r="F39" s="2" t="s">
        <v>29</v>
      </c>
      <c r="G39" s="62">
        <v>615608.81000000006</v>
      </c>
      <c r="H39" s="62">
        <v>636072</v>
      </c>
      <c r="I39" s="133">
        <f t="shared" si="5"/>
        <v>0</v>
      </c>
      <c r="J39" s="133">
        <v>916225.47</v>
      </c>
      <c r="K39" s="133">
        <f t="shared" si="7"/>
        <v>148.8324168070304</v>
      </c>
      <c r="L39" s="138">
        <f t="shared" si="6"/>
        <v>144.04430158849942</v>
      </c>
      <c r="M39" s="34"/>
    </row>
    <row r="40" spans="1:13">
      <c r="A40" s="34"/>
      <c r="B40" s="13"/>
      <c r="C40" s="2"/>
      <c r="D40" s="2"/>
      <c r="E40" s="10">
        <v>3114</v>
      </c>
      <c r="F40" s="146" t="s">
        <v>61</v>
      </c>
      <c r="G40" s="62">
        <v>140544.17000000001</v>
      </c>
      <c r="H40" s="62">
        <v>159168</v>
      </c>
      <c r="I40" s="133">
        <f t="shared" si="5"/>
        <v>0</v>
      </c>
      <c r="J40" s="133">
        <v>92040.91</v>
      </c>
      <c r="K40" s="133">
        <f t="shared" si="7"/>
        <v>65.488956247704905</v>
      </c>
      <c r="L40" s="138">
        <f t="shared" si="6"/>
        <v>57.826265329714523</v>
      </c>
      <c r="M40" s="34"/>
    </row>
    <row r="41" spans="1:13">
      <c r="A41" s="34"/>
      <c r="B41" s="13"/>
      <c r="C41" s="2"/>
      <c r="D41" s="2">
        <v>312</v>
      </c>
      <c r="E41" s="10"/>
      <c r="F41" s="2" t="s">
        <v>62</v>
      </c>
      <c r="G41" s="62">
        <f>G42</f>
        <v>60409.69</v>
      </c>
      <c r="H41" s="62">
        <f>H42</f>
        <v>49028</v>
      </c>
      <c r="I41" s="133">
        <f t="shared" si="5"/>
        <v>0</v>
      </c>
      <c r="J41" s="133">
        <f>J42</f>
        <v>55196.55</v>
      </c>
      <c r="K41" s="133">
        <f t="shared" si="7"/>
        <v>91.370357967405553</v>
      </c>
      <c r="L41" s="138">
        <f t="shared" si="6"/>
        <v>112.58168801501182</v>
      </c>
      <c r="M41" s="34"/>
    </row>
    <row r="42" spans="1:13">
      <c r="A42" s="34"/>
      <c r="B42" s="13"/>
      <c r="C42" s="2"/>
      <c r="D42" s="2"/>
      <c r="E42" s="10">
        <v>3121</v>
      </c>
      <c r="F42" s="2" t="s">
        <v>62</v>
      </c>
      <c r="G42" s="62">
        <v>60409.69</v>
      </c>
      <c r="H42" s="62">
        <v>49028</v>
      </c>
      <c r="I42" s="133">
        <f t="shared" si="5"/>
        <v>0</v>
      </c>
      <c r="J42" s="133">
        <v>55196.55</v>
      </c>
      <c r="K42" s="133">
        <f t="shared" si="7"/>
        <v>91.370357967405553</v>
      </c>
      <c r="L42" s="138">
        <f t="shared" si="6"/>
        <v>112.58168801501182</v>
      </c>
      <c r="M42" s="34"/>
    </row>
    <row r="43" spans="1:13">
      <c r="A43" s="34"/>
      <c r="B43" s="13"/>
      <c r="C43" s="2"/>
      <c r="D43" s="2">
        <v>313</v>
      </c>
      <c r="E43" s="10"/>
      <c r="F43" s="3" t="s">
        <v>63</v>
      </c>
      <c r="G43" s="62">
        <f>G44</f>
        <v>123303.58</v>
      </c>
      <c r="H43" s="62">
        <f>H44</f>
        <v>127044</v>
      </c>
      <c r="I43" s="133">
        <f t="shared" si="5"/>
        <v>0</v>
      </c>
      <c r="J43" s="62">
        <f>J44</f>
        <v>166247.72</v>
      </c>
      <c r="K43" s="133">
        <f t="shared" si="7"/>
        <v>134.82797498661435</v>
      </c>
      <c r="L43" s="138">
        <f t="shared" si="6"/>
        <v>130.8583797739366</v>
      </c>
      <c r="M43" s="34"/>
    </row>
    <row r="44" spans="1:13">
      <c r="A44" s="34"/>
      <c r="B44" s="13"/>
      <c r="C44" s="2"/>
      <c r="D44" s="2"/>
      <c r="E44" s="10">
        <v>3132</v>
      </c>
      <c r="F44" s="146" t="s">
        <v>64</v>
      </c>
      <c r="G44" s="62">
        <v>123303.58</v>
      </c>
      <c r="H44" s="62">
        <v>127044</v>
      </c>
      <c r="I44" s="133">
        <f t="shared" si="5"/>
        <v>0</v>
      </c>
      <c r="J44" s="133">
        <v>166247.72</v>
      </c>
      <c r="K44" s="133">
        <f t="shared" si="7"/>
        <v>134.82797498661435</v>
      </c>
      <c r="L44" s="138">
        <f t="shared" si="6"/>
        <v>130.8583797739366</v>
      </c>
      <c r="M44" s="34"/>
    </row>
    <row r="45" spans="1:13">
      <c r="A45" s="34"/>
      <c r="B45" s="13"/>
      <c r="C45" s="2">
        <v>32</v>
      </c>
      <c r="D45" s="3"/>
      <c r="E45" s="147"/>
      <c r="F45" s="2" t="s">
        <v>12</v>
      </c>
      <c r="G45" s="62">
        <f>G46+G50+G57+G63</f>
        <v>409913.25</v>
      </c>
      <c r="H45" s="62">
        <f>H46+H50+H57+H63</f>
        <v>518005</v>
      </c>
      <c r="I45" s="133">
        <f t="shared" si="5"/>
        <v>0</v>
      </c>
      <c r="J45" s="62">
        <f>J46+J50+J57+J63</f>
        <v>411011.08</v>
      </c>
      <c r="K45" s="133">
        <f t="shared" si="7"/>
        <v>100.26782008144406</v>
      </c>
      <c r="L45" s="138">
        <f t="shared" si="6"/>
        <v>79.345002461366207</v>
      </c>
      <c r="M45" s="34"/>
    </row>
    <row r="46" spans="1:13">
      <c r="A46" s="34"/>
      <c r="B46" s="13"/>
      <c r="C46" s="2"/>
      <c r="D46" s="2">
        <v>321</v>
      </c>
      <c r="E46" s="10"/>
      <c r="F46" s="2" t="s">
        <v>30</v>
      </c>
      <c r="G46" s="62">
        <f>G47+G48+G49</f>
        <v>40527.600000000006</v>
      </c>
      <c r="H46" s="62">
        <f>H47+H48+H49</f>
        <v>42467</v>
      </c>
      <c r="I46" s="133">
        <f t="shared" si="5"/>
        <v>0</v>
      </c>
      <c r="J46" s="62">
        <f>J47+J48+J49</f>
        <v>42828.75</v>
      </c>
      <c r="K46" s="133">
        <f t="shared" si="7"/>
        <v>105.67798241198589</v>
      </c>
      <c r="L46" s="138">
        <f t="shared" si="6"/>
        <v>100.85183789766172</v>
      </c>
      <c r="M46" s="34"/>
    </row>
    <row r="47" spans="1:13">
      <c r="A47" s="34"/>
      <c r="B47" s="13"/>
      <c r="C47" s="140"/>
      <c r="D47" s="2"/>
      <c r="E47" s="10">
        <v>3211</v>
      </c>
      <c r="F47" s="9" t="s">
        <v>31</v>
      </c>
      <c r="G47" s="62">
        <v>2709.61</v>
      </c>
      <c r="H47" s="62">
        <v>4774</v>
      </c>
      <c r="I47" s="133">
        <f t="shared" si="5"/>
        <v>0</v>
      </c>
      <c r="J47" s="133">
        <v>3835.66</v>
      </c>
      <c r="K47" s="133">
        <f t="shared" si="7"/>
        <v>141.55764113654732</v>
      </c>
      <c r="L47" s="138">
        <f t="shared" si="6"/>
        <v>80.344784248010043</v>
      </c>
      <c r="M47" s="34"/>
    </row>
    <row r="48" spans="1:13" ht="25.5">
      <c r="A48" s="34"/>
      <c r="B48" s="13"/>
      <c r="C48" s="140"/>
      <c r="D48" s="3"/>
      <c r="E48" s="148">
        <v>3212</v>
      </c>
      <c r="F48" s="146" t="s">
        <v>65</v>
      </c>
      <c r="G48" s="62">
        <v>36587.58</v>
      </c>
      <c r="H48" s="62">
        <v>35400</v>
      </c>
      <c r="I48" s="133">
        <f t="shared" si="5"/>
        <v>0</v>
      </c>
      <c r="J48" s="133">
        <v>36757.089999999997</v>
      </c>
      <c r="K48" s="133">
        <f t="shared" si="7"/>
        <v>100.46329929446003</v>
      </c>
      <c r="L48" s="138">
        <f t="shared" si="6"/>
        <v>103.83358757062146</v>
      </c>
      <c r="M48" s="34"/>
    </row>
    <row r="49" spans="1:13">
      <c r="A49" s="34"/>
      <c r="B49" s="13"/>
      <c r="C49" s="140"/>
      <c r="D49" s="3"/>
      <c r="E49" s="148">
        <v>3213</v>
      </c>
      <c r="F49" s="146" t="s">
        <v>66</v>
      </c>
      <c r="G49" s="62">
        <v>1230.4100000000001</v>
      </c>
      <c r="H49" s="62">
        <v>2293</v>
      </c>
      <c r="I49" s="133">
        <f t="shared" si="5"/>
        <v>0</v>
      </c>
      <c r="J49" s="133">
        <v>2236</v>
      </c>
      <c r="K49" s="133">
        <f t="shared" si="7"/>
        <v>181.72804187222144</v>
      </c>
      <c r="L49" s="138">
        <f t="shared" si="6"/>
        <v>97.514173571740088</v>
      </c>
      <c r="M49" s="34"/>
    </row>
    <row r="50" spans="1:13">
      <c r="A50" s="34"/>
      <c r="B50" s="13"/>
      <c r="C50" s="2"/>
      <c r="D50" s="154">
        <v>322</v>
      </c>
      <c r="E50" s="155"/>
      <c r="F50" s="156" t="s">
        <v>67</v>
      </c>
      <c r="G50" s="62">
        <f>G51+G52+G53+G54+G55+G56</f>
        <v>288091.28999999998</v>
      </c>
      <c r="H50" s="62">
        <f>H51+H52+H53+H54+H55+H56</f>
        <v>371063</v>
      </c>
      <c r="I50" s="133">
        <f t="shared" si="5"/>
        <v>0</v>
      </c>
      <c r="J50" s="62">
        <f>J51+J52+J53+J54+J55+J56</f>
        <v>289769.51</v>
      </c>
      <c r="K50" s="133">
        <f t="shared" si="7"/>
        <v>100.58253062770486</v>
      </c>
      <c r="L50" s="138">
        <f t="shared" si="6"/>
        <v>78.091728358796217</v>
      </c>
      <c r="M50" s="34"/>
    </row>
    <row r="51" spans="1:13">
      <c r="A51" s="34"/>
      <c r="B51" s="13"/>
      <c r="C51" s="2"/>
      <c r="D51" s="153"/>
      <c r="E51" s="152">
        <v>3221</v>
      </c>
      <c r="F51" s="153" t="s">
        <v>68</v>
      </c>
      <c r="G51" s="62">
        <v>32331.08</v>
      </c>
      <c r="H51" s="62">
        <v>46759</v>
      </c>
      <c r="I51" s="133">
        <f t="shared" si="5"/>
        <v>0</v>
      </c>
      <c r="J51" s="133">
        <v>28385.23</v>
      </c>
      <c r="K51" s="133">
        <f t="shared" si="7"/>
        <v>87.795489665052941</v>
      </c>
      <c r="L51" s="138">
        <f t="shared" si="6"/>
        <v>60.705382920935001</v>
      </c>
      <c r="M51" s="34"/>
    </row>
    <row r="52" spans="1:13">
      <c r="A52" s="34"/>
      <c r="B52" s="13"/>
      <c r="C52" s="2"/>
      <c r="D52" s="153"/>
      <c r="E52" s="152">
        <v>3222</v>
      </c>
      <c r="F52" s="153" t="s">
        <v>69</v>
      </c>
      <c r="G52" s="62">
        <v>160704.75</v>
      </c>
      <c r="H52" s="62">
        <v>182356</v>
      </c>
      <c r="I52" s="133">
        <f t="shared" si="5"/>
        <v>0</v>
      </c>
      <c r="J52" s="133">
        <v>167355.10999999999</v>
      </c>
      <c r="K52" s="133">
        <f t="shared" si="7"/>
        <v>104.13824731378504</v>
      </c>
      <c r="L52" s="138">
        <f t="shared" si="6"/>
        <v>91.773843471012739</v>
      </c>
      <c r="M52" s="34"/>
    </row>
    <row r="53" spans="1:13">
      <c r="A53" s="34"/>
      <c r="B53" s="13"/>
      <c r="C53" s="2"/>
      <c r="D53" s="153"/>
      <c r="E53" s="152">
        <v>3223</v>
      </c>
      <c r="F53" s="153" t="s">
        <v>70</v>
      </c>
      <c r="G53" s="62">
        <v>54636.27</v>
      </c>
      <c r="H53" s="62">
        <v>96526</v>
      </c>
      <c r="I53" s="133">
        <f t="shared" si="5"/>
        <v>0</v>
      </c>
      <c r="J53" s="133">
        <v>49834.94</v>
      </c>
      <c r="K53" s="133">
        <f t="shared" si="7"/>
        <v>91.212192926054442</v>
      </c>
      <c r="L53" s="138">
        <f t="shared" si="6"/>
        <v>51.628514597103369</v>
      </c>
      <c r="M53" s="34"/>
    </row>
    <row r="54" spans="1:13">
      <c r="A54" s="34"/>
      <c r="B54" s="13"/>
      <c r="C54" s="2"/>
      <c r="D54" s="153"/>
      <c r="E54" s="152">
        <v>3224</v>
      </c>
      <c r="F54" s="153" t="s">
        <v>71</v>
      </c>
      <c r="G54" s="133">
        <v>11975.33</v>
      </c>
      <c r="H54" s="62">
        <v>13736</v>
      </c>
      <c r="I54" s="133">
        <f t="shared" si="5"/>
        <v>0</v>
      </c>
      <c r="J54" s="133">
        <v>12591.5</v>
      </c>
      <c r="K54" s="133">
        <f t="shared" si="7"/>
        <v>105.14532793668316</v>
      </c>
      <c r="L54" s="138">
        <f t="shared" si="6"/>
        <v>91.667880023296448</v>
      </c>
      <c r="M54" s="34"/>
    </row>
    <row r="55" spans="1:13">
      <c r="A55" s="34"/>
      <c r="B55" s="13"/>
      <c r="C55" s="2"/>
      <c r="D55" s="153"/>
      <c r="E55" s="152">
        <v>3225</v>
      </c>
      <c r="F55" s="153" t="s">
        <v>72</v>
      </c>
      <c r="G55" s="133">
        <v>19403.490000000002</v>
      </c>
      <c r="H55" s="62">
        <v>21539</v>
      </c>
      <c r="I55" s="133">
        <f t="shared" si="5"/>
        <v>0</v>
      </c>
      <c r="J55" s="133">
        <v>22900.25</v>
      </c>
      <c r="K55" s="133">
        <f t="shared" si="7"/>
        <v>118.02129410740025</v>
      </c>
      <c r="L55" s="138">
        <f t="shared" si="6"/>
        <v>106.31993128743208</v>
      </c>
      <c r="M55" s="34"/>
    </row>
    <row r="56" spans="1:13">
      <c r="A56" s="34"/>
      <c r="B56" s="13"/>
      <c r="C56" s="2"/>
      <c r="D56" s="153"/>
      <c r="E56" s="152">
        <v>3227</v>
      </c>
      <c r="F56" s="153" t="s">
        <v>73</v>
      </c>
      <c r="G56" s="133">
        <v>9040.3700000000008</v>
      </c>
      <c r="H56" s="62">
        <v>10147</v>
      </c>
      <c r="I56" s="133">
        <f t="shared" si="5"/>
        <v>0</v>
      </c>
      <c r="J56" s="133">
        <v>8702.48</v>
      </c>
      <c r="K56" s="133">
        <f t="shared" si="7"/>
        <v>96.262431736754124</v>
      </c>
      <c r="L56" s="138">
        <f t="shared" si="6"/>
        <v>85.764068197496783</v>
      </c>
      <c r="M56" s="34"/>
    </row>
    <row r="57" spans="1:13">
      <c r="A57" s="34"/>
      <c r="B57" s="13"/>
      <c r="C57" s="2"/>
      <c r="D57" s="154">
        <v>323</v>
      </c>
      <c r="E57" s="155"/>
      <c r="F57" s="156" t="s">
        <v>74</v>
      </c>
      <c r="G57" s="62">
        <f>G58+G59+G60+G61+G62</f>
        <v>66225.63</v>
      </c>
      <c r="H57" s="62">
        <f>H58+H59+H60+H61+H62</f>
        <v>84756</v>
      </c>
      <c r="I57" s="133">
        <f t="shared" si="5"/>
        <v>0</v>
      </c>
      <c r="J57" s="62">
        <f>J58+J59+J60+J61+J62</f>
        <v>63138.399999999994</v>
      </c>
      <c r="K57" s="133">
        <f t="shared" si="7"/>
        <v>95.338315392394136</v>
      </c>
      <c r="L57" s="138">
        <f t="shared" si="6"/>
        <v>74.494313086979091</v>
      </c>
      <c r="M57" s="34"/>
    </row>
    <row r="58" spans="1:13">
      <c r="A58" s="34"/>
      <c r="B58" s="13"/>
      <c r="C58" s="2"/>
      <c r="D58" s="153"/>
      <c r="E58" s="152">
        <v>3231</v>
      </c>
      <c r="F58" s="153" t="s">
        <v>75</v>
      </c>
      <c r="G58" s="133">
        <v>8338.67</v>
      </c>
      <c r="H58" s="62">
        <v>11366</v>
      </c>
      <c r="I58" s="133">
        <f t="shared" si="5"/>
        <v>0</v>
      </c>
      <c r="J58" s="133">
        <v>8362.02</v>
      </c>
      <c r="K58" s="133">
        <f t="shared" si="7"/>
        <v>100.2800206747599</v>
      </c>
      <c r="L58" s="138">
        <f t="shared" si="6"/>
        <v>73.570473341544968</v>
      </c>
      <c r="M58" s="34"/>
    </row>
    <row r="59" spans="1:13">
      <c r="A59" s="34"/>
      <c r="B59" s="13"/>
      <c r="C59" s="2"/>
      <c r="D59" s="153"/>
      <c r="E59" s="152">
        <v>3232</v>
      </c>
      <c r="F59" s="153" t="s">
        <v>76</v>
      </c>
      <c r="G59" s="133">
        <v>35090.99</v>
      </c>
      <c r="H59" s="62">
        <v>38824</v>
      </c>
      <c r="I59" s="133">
        <f t="shared" si="5"/>
        <v>0</v>
      </c>
      <c r="J59" s="133">
        <v>36296.129999999997</v>
      </c>
      <c r="K59" s="133">
        <f t="shared" si="7"/>
        <v>103.43432886903447</v>
      </c>
      <c r="L59" s="138">
        <f t="shared" si="6"/>
        <v>93.488898619410662</v>
      </c>
      <c r="M59" s="34"/>
    </row>
    <row r="60" spans="1:13">
      <c r="A60" s="34"/>
      <c r="B60" s="13"/>
      <c r="C60" s="2"/>
      <c r="D60" s="153"/>
      <c r="E60" s="152">
        <v>3234</v>
      </c>
      <c r="F60" s="153" t="s">
        <v>78</v>
      </c>
      <c r="G60" s="133">
        <v>10647.54</v>
      </c>
      <c r="H60" s="62">
        <v>19946</v>
      </c>
      <c r="I60" s="133">
        <f t="shared" si="5"/>
        <v>0</v>
      </c>
      <c r="J60" s="133">
        <v>8643.86</v>
      </c>
      <c r="K60" s="133">
        <f t="shared" si="7"/>
        <v>81.181756537190751</v>
      </c>
      <c r="L60" s="138">
        <f t="shared" si="6"/>
        <v>43.336308031685554</v>
      </c>
      <c r="M60" s="34"/>
    </row>
    <row r="61" spans="1:13">
      <c r="A61" s="34"/>
      <c r="B61" s="13"/>
      <c r="C61" s="2"/>
      <c r="D61" s="153"/>
      <c r="E61" s="152">
        <v>3236</v>
      </c>
      <c r="F61" s="153" t="s">
        <v>79</v>
      </c>
      <c r="G61" s="133">
        <v>4412.12</v>
      </c>
      <c r="H61" s="62">
        <v>7595</v>
      </c>
      <c r="I61" s="133">
        <f t="shared" si="5"/>
        <v>0</v>
      </c>
      <c r="J61" s="133">
        <v>906.72</v>
      </c>
      <c r="K61" s="133">
        <f t="shared" si="7"/>
        <v>20.550664986446428</v>
      </c>
      <c r="L61" s="138">
        <f t="shared" si="6"/>
        <v>11.938380513495721</v>
      </c>
      <c r="M61" s="34"/>
    </row>
    <row r="62" spans="1:13">
      <c r="A62" s="34"/>
      <c r="B62" s="13"/>
      <c r="C62" s="2"/>
      <c r="D62" s="153"/>
      <c r="E62" s="152">
        <v>3239</v>
      </c>
      <c r="F62" s="153" t="s">
        <v>81</v>
      </c>
      <c r="G62" s="133">
        <v>7736.31</v>
      </c>
      <c r="H62" s="62">
        <v>7025</v>
      </c>
      <c r="I62" s="133">
        <f t="shared" si="5"/>
        <v>0</v>
      </c>
      <c r="J62" s="133">
        <v>8929.67</v>
      </c>
      <c r="K62" s="133">
        <f t="shared" si="7"/>
        <v>115.42544184501395</v>
      </c>
      <c r="L62" s="138">
        <f t="shared" si="6"/>
        <v>127.11274021352313</v>
      </c>
      <c r="M62" s="34"/>
    </row>
    <row r="63" spans="1:13">
      <c r="A63" s="34"/>
      <c r="B63" s="13"/>
      <c r="C63" s="2"/>
      <c r="D63" s="154">
        <v>329</v>
      </c>
      <c r="E63" s="155"/>
      <c r="F63" s="154" t="s">
        <v>82</v>
      </c>
      <c r="G63" s="62">
        <f>G64+G65+G66+G67</f>
        <v>15068.73</v>
      </c>
      <c r="H63" s="62">
        <f>H64+H65+H66+H67</f>
        <v>19719</v>
      </c>
      <c r="I63" s="133">
        <f t="shared" si="5"/>
        <v>0</v>
      </c>
      <c r="J63" s="62">
        <f>J64+J65+J66+J67</f>
        <v>15274.42</v>
      </c>
      <c r="K63" s="133">
        <f t="shared" si="7"/>
        <v>101.36501218085398</v>
      </c>
      <c r="L63" s="138">
        <f t="shared" si="6"/>
        <v>77.46041888533901</v>
      </c>
      <c r="M63" s="34"/>
    </row>
    <row r="64" spans="1:13">
      <c r="A64" s="34"/>
      <c r="B64" s="13"/>
      <c r="C64" s="2"/>
      <c r="D64" s="153"/>
      <c r="E64" s="152">
        <v>3291</v>
      </c>
      <c r="F64" s="153" t="s">
        <v>83</v>
      </c>
      <c r="G64" s="62">
        <v>1077.6400000000001</v>
      </c>
      <c r="H64" s="62">
        <v>1638</v>
      </c>
      <c r="I64" s="133">
        <f t="shared" si="5"/>
        <v>0</v>
      </c>
      <c r="J64" s="133">
        <v>316.94</v>
      </c>
      <c r="K64" s="133">
        <f t="shared" si="7"/>
        <v>29.410563824653867</v>
      </c>
      <c r="L64" s="138">
        <f t="shared" si="6"/>
        <v>19.349206349206348</v>
      </c>
      <c r="M64" s="34"/>
    </row>
    <row r="65" spans="1:16">
      <c r="A65" s="34"/>
      <c r="B65" s="13"/>
      <c r="C65" s="2"/>
      <c r="D65" s="153"/>
      <c r="E65" s="152">
        <v>3292</v>
      </c>
      <c r="F65" s="153" t="s">
        <v>84</v>
      </c>
      <c r="G65" s="62">
        <v>2198.21</v>
      </c>
      <c r="H65" s="62">
        <v>2284</v>
      </c>
      <c r="I65" s="133">
        <f t="shared" si="5"/>
        <v>0</v>
      </c>
      <c r="J65" s="133">
        <v>2577.56</v>
      </c>
      <c r="K65" s="133">
        <f>J65/G65*100</f>
        <v>117.25722292228677</v>
      </c>
      <c r="L65" s="138">
        <f t="shared" si="6"/>
        <v>112.85288966725045</v>
      </c>
      <c r="M65" s="34"/>
    </row>
    <row r="66" spans="1:16">
      <c r="A66" s="34"/>
      <c r="B66" s="13"/>
      <c r="C66" s="2"/>
      <c r="D66" s="153"/>
      <c r="E66" s="152">
        <v>3295</v>
      </c>
      <c r="F66" s="153" t="s">
        <v>85</v>
      </c>
      <c r="G66" s="62">
        <v>3768.25</v>
      </c>
      <c r="H66" s="62">
        <v>4336</v>
      </c>
      <c r="I66" s="133">
        <f t="shared" si="5"/>
        <v>0</v>
      </c>
      <c r="J66" s="133">
        <v>4087.5</v>
      </c>
      <c r="K66" s="133">
        <f>J66/G66*100</f>
        <v>108.47210243481722</v>
      </c>
      <c r="L66" s="138">
        <f t="shared" si="6"/>
        <v>94.26891143911439</v>
      </c>
      <c r="M66" s="34"/>
    </row>
    <row r="67" spans="1:16">
      <c r="A67" s="34"/>
      <c r="B67" s="13"/>
      <c r="C67" s="2"/>
      <c r="D67" s="153"/>
      <c r="E67" s="152">
        <v>3299</v>
      </c>
      <c r="F67" s="153" t="s">
        <v>82</v>
      </c>
      <c r="G67" s="62">
        <v>8024.63</v>
      </c>
      <c r="H67" s="62">
        <v>11461</v>
      </c>
      <c r="I67" s="133">
        <f t="shared" si="5"/>
        <v>0</v>
      </c>
      <c r="J67" s="133">
        <v>8292.42</v>
      </c>
      <c r="K67" s="133">
        <f t="shared" si="7"/>
        <v>103.33710090060227</v>
      </c>
      <c r="L67" s="138">
        <f t="shared" si="6"/>
        <v>72.353372306081496</v>
      </c>
      <c r="M67" s="34"/>
    </row>
    <row r="68" spans="1:16">
      <c r="A68" s="34"/>
      <c r="B68" s="13"/>
      <c r="C68" s="157">
        <v>34</v>
      </c>
      <c r="D68" s="158"/>
      <c r="E68" s="159"/>
      <c r="F68" s="158" t="s">
        <v>86</v>
      </c>
      <c r="G68" s="62">
        <f>G69</f>
        <v>1107.76</v>
      </c>
      <c r="H68" s="62">
        <f>H69</f>
        <v>1621</v>
      </c>
      <c r="I68" s="133">
        <f t="shared" si="5"/>
        <v>0</v>
      </c>
      <c r="J68" s="62">
        <f>J69</f>
        <v>1207.77</v>
      </c>
      <c r="K68" s="133">
        <f t="shared" si="7"/>
        <v>109.02812883657109</v>
      </c>
      <c r="L68" s="138">
        <f t="shared" si="6"/>
        <v>74.507711289327574</v>
      </c>
      <c r="M68" s="34"/>
    </row>
    <row r="69" spans="1:16">
      <c r="A69" s="34"/>
      <c r="B69" s="13"/>
      <c r="C69" s="160"/>
      <c r="D69" s="157">
        <v>343</v>
      </c>
      <c r="E69" s="161"/>
      <c r="F69" s="160" t="s">
        <v>87</v>
      </c>
      <c r="G69" s="62">
        <f>G70+G71</f>
        <v>1107.76</v>
      </c>
      <c r="H69" s="62">
        <f>H70+H71</f>
        <v>1621</v>
      </c>
      <c r="I69" s="133">
        <f t="shared" si="5"/>
        <v>0</v>
      </c>
      <c r="J69" s="62">
        <f>J70+J71</f>
        <v>1207.77</v>
      </c>
      <c r="K69" s="133">
        <f t="shared" si="7"/>
        <v>109.02812883657109</v>
      </c>
      <c r="L69" s="138">
        <f t="shared" si="6"/>
        <v>74.507711289327574</v>
      </c>
      <c r="M69" s="34"/>
    </row>
    <row r="70" spans="1:16">
      <c r="A70" s="34"/>
      <c r="B70" s="13"/>
      <c r="C70" s="153"/>
      <c r="D70" s="153"/>
      <c r="E70" s="152">
        <v>3431</v>
      </c>
      <c r="F70" s="153" t="s">
        <v>88</v>
      </c>
      <c r="G70" s="62">
        <v>985.91</v>
      </c>
      <c r="H70" s="62">
        <v>1460</v>
      </c>
      <c r="I70" s="133">
        <f t="shared" si="5"/>
        <v>0</v>
      </c>
      <c r="J70" s="133">
        <v>920.84</v>
      </c>
      <c r="K70" s="133">
        <f t="shared" si="7"/>
        <v>93.400006085748203</v>
      </c>
      <c r="L70" s="138">
        <f t="shared" si="6"/>
        <v>63.071232876712337</v>
      </c>
      <c r="M70" s="34"/>
    </row>
    <row r="71" spans="1:16">
      <c r="A71" s="34"/>
      <c r="B71" s="13"/>
      <c r="C71" s="153"/>
      <c r="D71" s="153"/>
      <c r="E71" s="152">
        <v>3434</v>
      </c>
      <c r="F71" s="153" t="s">
        <v>97</v>
      </c>
      <c r="G71" s="62">
        <v>121.85</v>
      </c>
      <c r="H71" s="62">
        <v>161</v>
      </c>
      <c r="I71" s="133">
        <f t="shared" si="5"/>
        <v>0</v>
      </c>
      <c r="J71" s="133">
        <v>286.93</v>
      </c>
      <c r="K71" s="133">
        <f t="shared" si="7"/>
        <v>235.47804677882644</v>
      </c>
      <c r="L71" s="138">
        <f t="shared" si="6"/>
        <v>178.21739130434784</v>
      </c>
      <c r="M71" s="34"/>
    </row>
    <row r="72" spans="1:16" ht="25.5">
      <c r="A72" s="34"/>
      <c r="B72" s="13"/>
      <c r="C72" s="2">
        <v>36</v>
      </c>
      <c r="D72" s="3"/>
      <c r="E72" s="148"/>
      <c r="F72" s="146" t="s">
        <v>89</v>
      </c>
      <c r="G72" s="62">
        <f>G73</f>
        <v>6566.62</v>
      </c>
      <c r="H72" s="62">
        <v>0</v>
      </c>
      <c r="I72" s="133">
        <f t="shared" si="5"/>
        <v>0</v>
      </c>
      <c r="J72" s="62">
        <f>J73</f>
        <v>4370.88</v>
      </c>
      <c r="K72" s="133">
        <f t="shared" si="7"/>
        <v>66.562097395616021</v>
      </c>
      <c r="L72" s="138">
        <v>0</v>
      </c>
      <c r="M72" s="34"/>
    </row>
    <row r="73" spans="1:16" ht="25.5">
      <c r="A73" s="34"/>
      <c r="B73" s="13"/>
      <c r="C73" s="2"/>
      <c r="D73" s="3">
        <v>369</v>
      </c>
      <c r="E73" s="148"/>
      <c r="F73" s="146" t="s">
        <v>51</v>
      </c>
      <c r="G73" s="62">
        <f>G74</f>
        <v>6566.62</v>
      </c>
      <c r="H73" s="62">
        <v>0</v>
      </c>
      <c r="I73" s="133">
        <f t="shared" si="5"/>
        <v>0</v>
      </c>
      <c r="J73" s="62">
        <f>J74</f>
        <v>4370.88</v>
      </c>
      <c r="K73" s="133">
        <f t="shared" si="7"/>
        <v>66.562097395616021</v>
      </c>
      <c r="L73" s="138">
        <v>0</v>
      </c>
      <c r="M73" s="34"/>
    </row>
    <row r="74" spans="1:16" ht="25.5">
      <c r="A74" s="34"/>
      <c r="B74" s="13"/>
      <c r="C74" s="2"/>
      <c r="D74" s="3"/>
      <c r="E74" s="148">
        <v>3691</v>
      </c>
      <c r="F74" s="146" t="s">
        <v>52</v>
      </c>
      <c r="G74" s="62">
        <v>6566.62</v>
      </c>
      <c r="H74" s="62">
        <v>0</v>
      </c>
      <c r="I74" s="133">
        <f t="shared" si="5"/>
        <v>0</v>
      </c>
      <c r="J74" s="133">
        <v>4370.88</v>
      </c>
      <c r="K74" s="133">
        <f t="shared" si="7"/>
        <v>66.562097395616021</v>
      </c>
      <c r="L74" s="138">
        <v>0</v>
      </c>
      <c r="M74" s="34"/>
    </row>
    <row r="75" spans="1:16" ht="26.25">
      <c r="A75" s="34"/>
      <c r="B75" s="13"/>
      <c r="C75" s="157">
        <v>37</v>
      </c>
      <c r="D75" s="158"/>
      <c r="E75" s="159"/>
      <c r="F75" s="162" t="s">
        <v>90</v>
      </c>
      <c r="G75" s="62">
        <f>G76</f>
        <v>15035.619999999999</v>
      </c>
      <c r="H75" s="62">
        <f>H76</f>
        <v>16644</v>
      </c>
      <c r="I75" s="133">
        <f t="shared" si="5"/>
        <v>0</v>
      </c>
      <c r="J75" s="62">
        <f>J76</f>
        <v>18487.900000000001</v>
      </c>
      <c r="K75" s="133">
        <f>J75/G75*100</f>
        <v>122.96067604794483</v>
      </c>
      <c r="L75" s="138">
        <f t="shared" si="6"/>
        <v>111.07846671473204</v>
      </c>
      <c r="M75" s="34"/>
    </row>
    <row r="76" spans="1:16" ht="26.25">
      <c r="A76" s="34"/>
      <c r="B76" s="13"/>
      <c r="C76" s="160"/>
      <c r="D76" s="157">
        <v>372</v>
      </c>
      <c r="E76" s="161"/>
      <c r="F76" s="163" t="s">
        <v>91</v>
      </c>
      <c r="G76" s="62">
        <f>G77+G78</f>
        <v>15035.619999999999</v>
      </c>
      <c r="H76" s="62">
        <f>H77+H78</f>
        <v>16644</v>
      </c>
      <c r="I76" s="133">
        <f t="shared" si="5"/>
        <v>0</v>
      </c>
      <c r="J76" s="62">
        <f>J77+J78</f>
        <v>18487.900000000001</v>
      </c>
      <c r="K76" s="133">
        <f t="shared" si="7"/>
        <v>122.96067604794483</v>
      </c>
      <c r="L76" s="138">
        <f t="shared" si="6"/>
        <v>111.07846671473204</v>
      </c>
      <c r="M76" s="34"/>
    </row>
    <row r="77" spans="1:16">
      <c r="A77" s="34"/>
      <c r="B77" s="13"/>
      <c r="C77" s="153"/>
      <c r="D77" s="153"/>
      <c r="E77" s="152">
        <v>3721</v>
      </c>
      <c r="F77" s="153" t="s">
        <v>92</v>
      </c>
      <c r="G77" s="62">
        <v>6855.4</v>
      </c>
      <c r="H77" s="62">
        <v>10220</v>
      </c>
      <c r="I77" s="133">
        <f t="shared" si="5"/>
        <v>0</v>
      </c>
      <c r="J77" s="133">
        <v>6949.82</v>
      </c>
      <c r="K77" s="133">
        <f>J77/G77*100</f>
        <v>101.37730839921815</v>
      </c>
      <c r="L77" s="138">
        <f t="shared" si="6"/>
        <v>68.002152641878666</v>
      </c>
      <c r="M77" s="34"/>
    </row>
    <row r="78" spans="1:16">
      <c r="A78" s="34"/>
      <c r="B78" s="13"/>
      <c r="C78" s="2"/>
      <c r="D78" s="3"/>
      <c r="E78" s="148">
        <v>3722</v>
      </c>
      <c r="F78" s="153" t="s">
        <v>93</v>
      </c>
      <c r="G78" s="62">
        <v>8180.22</v>
      </c>
      <c r="H78" s="62">
        <v>6424</v>
      </c>
      <c r="I78" s="133">
        <f t="shared" si="5"/>
        <v>0</v>
      </c>
      <c r="J78" s="133">
        <v>11538.08</v>
      </c>
      <c r="K78" s="133">
        <f t="shared" si="7"/>
        <v>141.04852925715934</v>
      </c>
      <c r="L78" s="138">
        <f t="shared" si="6"/>
        <v>179.60896637608965</v>
      </c>
      <c r="M78" s="34"/>
      <c r="P78" s="43" t="s">
        <v>118</v>
      </c>
    </row>
    <row r="79" spans="1:16">
      <c r="A79" s="34"/>
      <c r="B79" s="164">
        <v>4</v>
      </c>
      <c r="C79" s="2"/>
      <c r="D79" s="3"/>
      <c r="E79" s="148"/>
      <c r="F79" s="7" t="s">
        <v>6</v>
      </c>
      <c r="G79" s="62">
        <f>G80+G88</f>
        <v>29420</v>
      </c>
      <c r="H79" s="62">
        <f>H80+H88</f>
        <v>0</v>
      </c>
      <c r="I79" s="133">
        <f>I80</f>
        <v>0</v>
      </c>
      <c r="J79" s="62">
        <f>J80+J88</f>
        <v>138787</v>
      </c>
      <c r="K79" s="133">
        <f t="shared" si="7"/>
        <v>471.74371176070701</v>
      </c>
      <c r="L79" s="138">
        <v>0</v>
      </c>
      <c r="M79" s="34"/>
      <c r="N79" s="43" t="s">
        <v>118</v>
      </c>
    </row>
    <row r="80" spans="1:16" ht="26.25">
      <c r="A80" s="34"/>
      <c r="B80" s="13"/>
      <c r="C80" s="165">
        <v>42</v>
      </c>
      <c r="D80" s="165"/>
      <c r="E80" s="159"/>
      <c r="F80" s="162" t="s">
        <v>94</v>
      </c>
      <c r="G80" s="62">
        <f>G83+G86</f>
        <v>29420</v>
      </c>
      <c r="H80" s="62">
        <f>H83+H86</f>
        <v>0</v>
      </c>
      <c r="I80" s="133">
        <f>I83</f>
        <v>0</v>
      </c>
      <c r="J80" s="62">
        <f>J81+J83+J86</f>
        <v>112099.5</v>
      </c>
      <c r="K80" s="133">
        <f t="shared" si="7"/>
        <v>381.03161114887831</v>
      </c>
      <c r="L80" s="138">
        <v>0</v>
      </c>
      <c r="M80" s="34"/>
    </row>
    <row r="81" spans="1:15">
      <c r="A81" s="34"/>
      <c r="B81" s="13"/>
      <c r="C81" s="165"/>
      <c r="D81" s="157">
        <v>421</v>
      </c>
      <c r="E81" s="161"/>
      <c r="F81" s="163" t="s">
        <v>155</v>
      </c>
      <c r="G81" s="62">
        <f>G82</f>
        <v>0</v>
      </c>
      <c r="H81" s="62">
        <f>H82</f>
        <v>0</v>
      </c>
      <c r="I81" s="133">
        <v>0</v>
      </c>
      <c r="J81" s="62">
        <f>J82</f>
        <v>85352.5</v>
      </c>
      <c r="K81" s="133">
        <v>0</v>
      </c>
      <c r="L81" s="138">
        <v>0</v>
      </c>
      <c r="M81" s="34"/>
    </row>
    <row r="82" spans="1:15">
      <c r="A82" s="34"/>
      <c r="B82" s="13"/>
      <c r="C82" s="157"/>
      <c r="D82" s="157"/>
      <c r="E82" s="161">
        <v>4212</v>
      </c>
      <c r="F82" s="163" t="s">
        <v>156</v>
      </c>
      <c r="G82" s="62">
        <v>0</v>
      </c>
      <c r="H82" s="62">
        <v>0</v>
      </c>
      <c r="I82" s="133">
        <v>0</v>
      </c>
      <c r="J82" s="62">
        <v>85352.5</v>
      </c>
      <c r="K82" s="133">
        <v>0</v>
      </c>
      <c r="L82" s="138">
        <v>0</v>
      </c>
      <c r="M82" s="34"/>
    </row>
    <row r="83" spans="1:15">
      <c r="A83" s="34"/>
      <c r="B83" s="13"/>
      <c r="C83" s="157"/>
      <c r="D83" s="157">
        <v>422</v>
      </c>
      <c r="E83" s="161"/>
      <c r="F83" s="160" t="s">
        <v>95</v>
      </c>
      <c r="G83" s="62">
        <f>G84+G85</f>
        <v>29420</v>
      </c>
      <c r="H83" s="62">
        <f>H84+H85</f>
        <v>0</v>
      </c>
      <c r="I83" s="133">
        <f t="shared" si="5"/>
        <v>0</v>
      </c>
      <c r="J83" s="62">
        <f>J84+J85</f>
        <v>26747</v>
      </c>
      <c r="K83" s="133">
        <f>J83/G83*100</f>
        <v>90.91434398368456</v>
      </c>
      <c r="L83" s="138">
        <v>0</v>
      </c>
      <c r="M83" s="34"/>
      <c r="N83" s="43" t="s">
        <v>118</v>
      </c>
    </row>
    <row r="84" spans="1:15">
      <c r="A84" s="34"/>
      <c r="B84" s="13"/>
      <c r="C84" s="157"/>
      <c r="D84" s="157"/>
      <c r="E84" s="161">
        <v>4221</v>
      </c>
      <c r="F84" s="160" t="s">
        <v>120</v>
      </c>
      <c r="G84" s="62">
        <v>0</v>
      </c>
      <c r="H84" s="62">
        <v>0</v>
      </c>
      <c r="I84" s="133">
        <f t="shared" si="5"/>
        <v>0</v>
      </c>
      <c r="J84" s="62">
        <v>0</v>
      </c>
      <c r="K84" s="133">
        <v>0</v>
      </c>
      <c r="L84" s="138">
        <v>0</v>
      </c>
      <c r="M84" s="34"/>
      <c r="O84" s="43" t="s">
        <v>118</v>
      </c>
    </row>
    <row r="85" spans="1:15">
      <c r="A85" s="34"/>
      <c r="B85" s="13"/>
      <c r="C85" s="166"/>
      <c r="D85" s="166"/>
      <c r="E85" s="152">
        <v>4227</v>
      </c>
      <c r="F85" s="153" t="s">
        <v>96</v>
      </c>
      <c r="G85" s="62">
        <v>29420</v>
      </c>
      <c r="H85" s="62">
        <v>0</v>
      </c>
      <c r="I85" s="133">
        <f t="shared" si="5"/>
        <v>0</v>
      </c>
      <c r="J85" s="133">
        <v>26747</v>
      </c>
      <c r="K85" s="133">
        <f>J85/G85*100</f>
        <v>90.91434398368456</v>
      </c>
      <c r="L85" s="138">
        <v>0</v>
      </c>
      <c r="M85" s="34"/>
    </row>
    <row r="86" spans="1:15">
      <c r="A86" s="34"/>
      <c r="B86" s="13"/>
      <c r="C86" s="166"/>
      <c r="D86" s="166">
        <v>423</v>
      </c>
      <c r="E86" s="152"/>
      <c r="F86" s="153" t="s">
        <v>130</v>
      </c>
      <c r="G86" s="62">
        <f>G87</f>
        <v>0</v>
      </c>
      <c r="H86" s="62">
        <f>H87</f>
        <v>0</v>
      </c>
      <c r="I86" s="133">
        <f t="shared" si="5"/>
        <v>0</v>
      </c>
      <c r="J86" s="62">
        <v>0</v>
      </c>
      <c r="K86" s="133">
        <v>0</v>
      </c>
      <c r="L86" s="138">
        <v>0</v>
      </c>
      <c r="M86" s="34"/>
    </row>
    <row r="87" spans="1:15">
      <c r="A87" s="34"/>
      <c r="B87" s="13"/>
      <c r="C87" s="166"/>
      <c r="D87" s="166"/>
      <c r="E87" s="152">
        <v>4231</v>
      </c>
      <c r="F87" s="153" t="s">
        <v>124</v>
      </c>
      <c r="G87" s="62">
        <v>0</v>
      </c>
      <c r="H87" s="62">
        <v>0</v>
      </c>
      <c r="I87" s="133">
        <f t="shared" si="5"/>
        <v>0</v>
      </c>
      <c r="J87" s="133">
        <v>0</v>
      </c>
      <c r="K87" s="133">
        <v>0</v>
      </c>
      <c r="L87" s="138">
        <v>0</v>
      </c>
      <c r="M87" s="34"/>
    </row>
    <row r="88" spans="1:15">
      <c r="A88" s="34"/>
      <c r="B88" s="13"/>
      <c r="C88" s="165">
        <v>45</v>
      </c>
      <c r="D88" s="157"/>
      <c r="E88" s="161"/>
      <c r="F88" s="158" t="s">
        <v>121</v>
      </c>
      <c r="G88" s="62">
        <f>G89</f>
        <v>0</v>
      </c>
      <c r="H88" s="62">
        <f>H90</f>
        <v>0</v>
      </c>
      <c r="I88" s="133">
        <f t="shared" si="5"/>
        <v>0</v>
      </c>
      <c r="J88" s="62">
        <f>J89</f>
        <v>26687.5</v>
      </c>
      <c r="K88" s="133">
        <v>0</v>
      </c>
      <c r="L88" s="138">
        <v>0</v>
      </c>
      <c r="M88" s="34"/>
    </row>
    <row r="89" spans="1:15">
      <c r="A89" s="34"/>
      <c r="B89" s="13"/>
      <c r="C89" s="165"/>
      <c r="D89" s="157">
        <v>452</v>
      </c>
      <c r="E89" s="161"/>
      <c r="F89" s="160" t="s">
        <v>154</v>
      </c>
      <c r="G89" s="62">
        <f>G90</f>
        <v>0</v>
      </c>
      <c r="H89" s="62">
        <v>0</v>
      </c>
      <c r="I89" s="133">
        <f t="shared" si="5"/>
        <v>0</v>
      </c>
      <c r="J89" s="62">
        <f>J90</f>
        <v>26687.5</v>
      </c>
      <c r="K89" s="133">
        <v>0</v>
      </c>
      <c r="L89" s="138">
        <v>0</v>
      </c>
      <c r="M89" s="34"/>
    </row>
    <row r="90" spans="1:15" ht="15" customHeight="1">
      <c r="A90" s="34"/>
      <c r="B90" s="13"/>
      <c r="C90" s="157"/>
      <c r="D90" s="157"/>
      <c r="E90" s="161">
        <v>4521</v>
      </c>
      <c r="F90" s="160" t="s">
        <v>154</v>
      </c>
      <c r="G90" s="62">
        <v>0</v>
      </c>
      <c r="H90" s="62">
        <v>0</v>
      </c>
      <c r="I90" s="133">
        <f t="shared" si="5"/>
        <v>0</v>
      </c>
      <c r="J90" s="62">
        <f>26687.5</f>
        <v>26687.5</v>
      </c>
      <c r="K90" s="133">
        <v>0</v>
      </c>
      <c r="L90" s="138">
        <v>0</v>
      </c>
      <c r="M90" s="34"/>
    </row>
    <row r="91" spans="1:15">
      <c r="A91" s="34"/>
      <c r="G91" s="34"/>
      <c r="K91" s="34"/>
      <c r="L91" s="34"/>
      <c r="M91" s="34"/>
    </row>
    <row r="92" spans="1:15">
      <c r="A92" s="34"/>
      <c r="B92" s="34"/>
      <c r="C92" s="34"/>
      <c r="D92" s="34"/>
      <c r="E92" s="34"/>
      <c r="F92" s="34"/>
      <c r="G92" s="34"/>
      <c r="K92" s="34"/>
      <c r="L92" s="34"/>
      <c r="M92" s="34"/>
    </row>
    <row r="93" spans="1:1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1:1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1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1:13">
      <c r="A97" s="34"/>
      <c r="B97" s="34"/>
      <c r="C97" s="34"/>
      <c r="D97" s="34"/>
      <c r="E97" s="34"/>
      <c r="F97" s="34"/>
      <c r="G97" s="34" t="s">
        <v>118</v>
      </c>
      <c r="H97" s="34"/>
      <c r="I97" s="34"/>
      <c r="J97" s="34"/>
      <c r="K97" s="34"/>
      <c r="L97" s="34"/>
      <c r="M97" s="34"/>
    </row>
    <row r="98" spans="1:1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1:13">
      <c r="A99" s="34"/>
      <c r="B99" s="34"/>
      <c r="C99" s="34"/>
      <c r="D99" s="34"/>
      <c r="E99" s="34"/>
      <c r="F99" s="34" t="s">
        <v>118</v>
      </c>
      <c r="G99" s="34"/>
      <c r="H99" s="34"/>
      <c r="I99" s="34"/>
      <c r="J99" s="34"/>
      <c r="K99" s="34"/>
      <c r="L99" s="34"/>
      <c r="M99" s="34"/>
    </row>
    <row r="100" spans="1:1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1:1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</sheetData>
  <mergeCells count="7">
    <mergeCell ref="B2:L2"/>
    <mergeCell ref="B4:L4"/>
    <mergeCell ref="B6:L6"/>
    <mergeCell ref="B34:F34"/>
    <mergeCell ref="B9:F9"/>
    <mergeCell ref="B33:F33"/>
    <mergeCell ref="B8:F8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N11" sqref="N11"/>
    </sheetView>
  </sheetViews>
  <sheetFormatPr defaultRowHeight="15"/>
  <cols>
    <col min="1" max="1" width="2.7109375" style="34" customWidth="1"/>
    <col min="2" max="2" width="18.7109375" style="34" customWidth="1"/>
    <col min="3" max="3" width="14" style="34" customWidth="1"/>
    <col min="4" max="4" width="14.140625" style="34" customWidth="1"/>
    <col min="5" max="5" width="8.42578125" style="34" customWidth="1"/>
    <col min="6" max="6" width="15.140625" style="34" customWidth="1"/>
    <col min="7" max="7" width="8.85546875" style="34" customWidth="1"/>
    <col min="8" max="8" width="9.28515625" style="34" customWidth="1"/>
    <col min="9" max="9" width="9.140625" style="34"/>
    <col min="10" max="11" width="11.7109375" style="34" bestFit="1" customWidth="1"/>
    <col min="12" max="16384" width="9.140625" style="34"/>
  </cols>
  <sheetData>
    <row r="1" spans="2:14" ht="15.75">
      <c r="B1" s="43"/>
      <c r="C1" s="43"/>
      <c r="D1" s="238" t="s">
        <v>11</v>
      </c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2:14">
      <c r="B2" s="43"/>
      <c r="C2" s="43"/>
      <c r="D2" s="43"/>
      <c r="E2" s="43"/>
      <c r="F2" s="43"/>
      <c r="G2" s="43"/>
      <c r="H2" s="43" t="s">
        <v>141</v>
      </c>
      <c r="I2" s="43"/>
      <c r="J2" s="43"/>
      <c r="K2" s="43"/>
      <c r="L2" s="43"/>
      <c r="M2" s="43"/>
      <c r="N2" s="43"/>
    </row>
    <row r="3" spans="2:14" ht="18">
      <c r="B3" s="42"/>
      <c r="C3" s="42"/>
      <c r="D3" s="42"/>
      <c r="E3" s="42"/>
      <c r="F3" s="33"/>
      <c r="G3" s="33"/>
      <c r="H3" s="33"/>
      <c r="I3" s="43"/>
      <c r="J3" s="43"/>
      <c r="K3" s="43"/>
      <c r="L3" s="43"/>
      <c r="M3" s="43"/>
      <c r="N3" s="43"/>
    </row>
    <row r="4" spans="2:14" ht="15.75">
      <c r="B4" s="222" t="s">
        <v>139</v>
      </c>
      <c r="C4" s="222"/>
      <c r="D4" s="222"/>
      <c r="E4" s="222"/>
      <c r="F4" s="222"/>
      <c r="G4" s="222"/>
      <c r="H4" s="222"/>
      <c r="I4" s="43"/>
      <c r="J4" s="43"/>
      <c r="K4" s="43"/>
      <c r="L4" s="43"/>
      <c r="M4" s="43"/>
      <c r="N4" s="43"/>
    </row>
    <row r="5" spans="2:14" ht="18">
      <c r="B5" s="42"/>
      <c r="C5" s="42"/>
      <c r="D5" s="119"/>
      <c r="E5" s="119"/>
      <c r="F5" s="35"/>
      <c r="G5" s="35"/>
      <c r="H5" s="35"/>
    </row>
    <row r="6" spans="2:14" ht="38.25">
      <c r="B6" s="117" t="s">
        <v>7</v>
      </c>
      <c r="C6" s="117" t="s">
        <v>180</v>
      </c>
      <c r="D6" s="114" t="s">
        <v>152</v>
      </c>
      <c r="E6" s="114" t="s">
        <v>153</v>
      </c>
      <c r="F6" s="117" t="s">
        <v>179</v>
      </c>
      <c r="G6" s="117" t="s">
        <v>21</v>
      </c>
      <c r="H6" s="117" t="s">
        <v>41</v>
      </c>
    </row>
    <row r="7" spans="2:14">
      <c r="B7" s="117">
        <v>1</v>
      </c>
      <c r="C7" s="112">
        <v>2</v>
      </c>
      <c r="D7" s="112">
        <v>3</v>
      </c>
      <c r="E7" s="112">
        <v>4</v>
      </c>
      <c r="F7" s="112">
        <v>5</v>
      </c>
      <c r="G7" s="112" t="s">
        <v>32</v>
      </c>
      <c r="H7" s="112" t="s">
        <v>135</v>
      </c>
    </row>
    <row r="8" spans="2:14" ht="19.149999999999999" customHeight="1">
      <c r="B8" s="167" t="s">
        <v>38</v>
      </c>
      <c r="C8" s="11">
        <f>C9+C11+C13+C15</f>
        <v>1380484.99</v>
      </c>
      <c r="D8" s="11">
        <f>D9+D11+D13+D15</f>
        <v>1507582</v>
      </c>
      <c r="E8" s="11"/>
      <c r="F8" s="11">
        <f>F9+F11+F13+F15</f>
        <v>1816064.3599999999</v>
      </c>
      <c r="G8" s="174">
        <f t="shared" ref="G8:G16" si="0">F8/C8*100</f>
        <v>131.5526335422162</v>
      </c>
      <c r="H8" s="174">
        <f t="shared" ref="H8:H14" si="1">F8/D8*100</f>
        <v>120.46206176513117</v>
      </c>
      <c r="K8" s="128"/>
    </row>
    <row r="9" spans="2:14" ht="25.5">
      <c r="B9" s="1" t="s">
        <v>18</v>
      </c>
      <c r="C9" s="62">
        <f>C10</f>
        <v>919430.06</v>
      </c>
      <c r="D9" s="62">
        <f>D10</f>
        <v>990623</v>
      </c>
      <c r="E9" s="62">
        <v>0</v>
      </c>
      <c r="F9" s="172">
        <f>F10</f>
        <v>1233300.3799999999</v>
      </c>
      <c r="G9" s="63">
        <f t="shared" si="0"/>
        <v>134.13748730381946</v>
      </c>
      <c r="H9" s="63">
        <f t="shared" si="1"/>
        <v>124.49745059422202</v>
      </c>
    </row>
    <row r="10" spans="2:14" ht="25.5">
      <c r="B10" s="168" t="s">
        <v>19</v>
      </c>
      <c r="C10" s="62">
        <v>919430.06</v>
      </c>
      <c r="D10" s="62">
        <v>990623</v>
      </c>
      <c r="E10" s="62">
        <v>0</v>
      </c>
      <c r="F10" s="63">
        <v>1233300.3799999999</v>
      </c>
      <c r="G10" s="63">
        <f t="shared" si="0"/>
        <v>134.13748730381946</v>
      </c>
      <c r="H10" s="63">
        <f t="shared" si="1"/>
        <v>124.49745059422202</v>
      </c>
    </row>
    <row r="11" spans="2:14" ht="39" customHeight="1">
      <c r="B11" s="1" t="s">
        <v>98</v>
      </c>
      <c r="C11" s="62">
        <f>C12</f>
        <v>207369.01</v>
      </c>
      <c r="D11" s="62">
        <f>D12</f>
        <v>217770</v>
      </c>
      <c r="E11" s="69">
        <v>0</v>
      </c>
      <c r="F11" s="63">
        <f>F12</f>
        <v>206408.06</v>
      </c>
      <c r="G11" s="63">
        <f t="shared" si="0"/>
        <v>99.536599031841831</v>
      </c>
      <c r="H11" s="63">
        <f t="shared" si="1"/>
        <v>94.782596317215408</v>
      </c>
    </row>
    <row r="12" spans="2:14" ht="45.75" customHeight="1">
      <c r="B12" s="169" t="s">
        <v>99</v>
      </c>
      <c r="C12" s="62">
        <v>207369.01</v>
      </c>
      <c r="D12" s="62">
        <v>217770</v>
      </c>
      <c r="E12" s="69">
        <v>0</v>
      </c>
      <c r="F12" s="63">
        <v>206408.06</v>
      </c>
      <c r="G12" s="63">
        <f t="shared" si="0"/>
        <v>99.536599031841831</v>
      </c>
      <c r="H12" s="63">
        <f t="shared" si="1"/>
        <v>94.782596317215408</v>
      </c>
    </row>
    <row r="13" spans="2:14" ht="21" customHeight="1">
      <c r="B13" s="1" t="s">
        <v>100</v>
      </c>
      <c r="C13" s="62">
        <f>C14</f>
        <v>251315.92</v>
      </c>
      <c r="D13" s="62">
        <f>D14</f>
        <v>299189</v>
      </c>
      <c r="E13" s="69">
        <v>0</v>
      </c>
      <c r="F13" s="62">
        <f>F14</f>
        <v>375675.92</v>
      </c>
      <c r="G13" s="63">
        <f t="shared" si="0"/>
        <v>149.48353450907524</v>
      </c>
      <c r="H13" s="63">
        <f t="shared" si="1"/>
        <v>125.56475004094401</v>
      </c>
    </row>
    <row r="14" spans="2:14" ht="33" customHeight="1">
      <c r="B14" s="169" t="s">
        <v>101</v>
      </c>
      <c r="C14" s="62">
        <v>251315.92</v>
      </c>
      <c r="D14" s="62">
        <v>299189</v>
      </c>
      <c r="E14" s="69">
        <v>0</v>
      </c>
      <c r="F14" s="63">
        <v>375675.92</v>
      </c>
      <c r="G14" s="63">
        <f t="shared" si="0"/>
        <v>149.48353450907524</v>
      </c>
      <c r="H14" s="63">
        <f t="shared" si="1"/>
        <v>125.56475004094401</v>
      </c>
    </row>
    <row r="15" spans="2:14">
      <c r="B15" s="1" t="s">
        <v>102</v>
      </c>
      <c r="C15" s="62">
        <f>C16</f>
        <v>2370</v>
      </c>
      <c r="D15" s="62">
        <f>D16</f>
        <v>0</v>
      </c>
      <c r="E15" s="69">
        <v>0</v>
      </c>
      <c r="F15" s="63">
        <f>F16</f>
        <v>680</v>
      </c>
      <c r="G15" s="63">
        <f t="shared" si="0"/>
        <v>28.691983122362867</v>
      </c>
      <c r="H15" s="63">
        <v>0</v>
      </c>
    </row>
    <row r="16" spans="2:14" ht="28.5" customHeight="1">
      <c r="B16" s="169" t="s">
        <v>103</v>
      </c>
      <c r="C16" s="62">
        <v>2370</v>
      </c>
      <c r="D16" s="62">
        <v>0</v>
      </c>
      <c r="E16" s="69">
        <v>0</v>
      </c>
      <c r="F16" s="63">
        <v>680</v>
      </c>
      <c r="G16" s="63">
        <f t="shared" si="0"/>
        <v>28.691983122362867</v>
      </c>
      <c r="H16" s="63">
        <v>0</v>
      </c>
      <c r="N16" s="34" t="s">
        <v>118</v>
      </c>
    </row>
    <row r="17" spans="1:11">
      <c r="B17" s="125"/>
      <c r="C17" s="127"/>
      <c r="D17" s="62"/>
      <c r="E17" s="69"/>
      <c r="F17" s="63"/>
      <c r="G17" s="63"/>
      <c r="H17" s="126"/>
    </row>
    <row r="18" spans="1:11" ht="20.45" customHeight="1">
      <c r="A18" s="43"/>
      <c r="B18" s="170" t="s">
        <v>39</v>
      </c>
      <c r="C18" s="67">
        <f>C19+C21+C23+C25</f>
        <v>1401909.3</v>
      </c>
      <c r="D18" s="67">
        <f>D19+D21+D23+D25</f>
        <v>1507582</v>
      </c>
      <c r="E18" s="105"/>
      <c r="F18" s="173">
        <f>F19+F21+F23+F25</f>
        <v>1803575.28</v>
      </c>
      <c r="G18" s="173">
        <f>F18/C18*100</f>
        <v>128.65135283716288</v>
      </c>
      <c r="H18" s="173">
        <f t="shared" ref="H18:H24" si="2">F18/D18*100</f>
        <v>119.63364380842967</v>
      </c>
      <c r="J18" s="128"/>
    </row>
    <row r="19" spans="1:11" ht="25.5">
      <c r="A19" s="43"/>
      <c r="B19" s="1" t="s">
        <v>18</v>
      </c>
      <c r="C19" s="62">
        <f>C20</f>
        <v>919430.06</v>
      </c>
      <c r="D19" s="62">
        <f>D20</f>
        <v>990623</v>
      </c>
      <c r="E19" s="62">
        <v>0</v>
      </c>
      <c r="F19" s="172">
        <f>F20</f>
        <v>1233300.3799999999</v>
      </c>
      <c r="G19" s="63">
        <f>F19/C19*100</f>
        <v>134.13748730381946</v>
      </c>
      <c r="H19" s="63">
        <f t="shared" si="2"/>
        <v>124.49745059422202</v>
      </c>
    </row>
    <row r="20" spans="1:11" ht="25.5">
      <c r="A20" s="43"/>
      <c r="B20" s="168" t="s">
        <v>19</v>
      </c>
      <c r="C20" s="62">
        <v>919430.06</v>
      </c>
      <c r="D20" s="62">
        <v>990623</v>
      </c>
      <c r="E20" s="62">
        <v>0</v>
      </c>
      <c r="F20" s="63">
        <v>1233300.3799999999</v>
      </c>
      <c r="G20" s="63">
        <f>F20/C20*100</f>
        <v>134.13748730381946</v>
      </c>
      <c r="H20" s="63">
        <f t="shared" si="2"/>
        <v>124.49745059422202</v>
      </c>
    </row>
    <row r="21" spans="1:11" ht="39" customHeight="1">
      <c r="A21" s="43"/>
      <c r="B21" s="1" t="s">
        <v>98</v>
      </c>
      <c r="C21" s="62">
        <f>C22</f>
        <v>207289.11</v>
      </c>
      <c r="D21" s="62">
        <f>D22</f>
        <v>217770</v>
      </c>
      <c r="E21" s="69">
        <v>0</v>
      </c>
      <c r="F21" s="63">
        <f>F22</f>
        <v>206354.97</v>
      </c>
      <c r="G21" s="63">
        <f t="shared" ref="G21" si="3">F21/C21*100</f>
        <v>99.549354039872142</v>
      </c>
      <c r="H21" s="63">
        <f t="shared" si="2"/>
        <v>94.758217385314779</v>
      </c>
    </row>
    <row r="22" spans="1:11" ht="33" customHeight="1">
      <c r="A22" s="43"/>
      <c r="B22" s="169" t="s">
        <v>99</v>
      </c>
      <c r="C22" s="62">
        <v>207289.11</v>
      </c>
      <c r="D22" s="62">
        <v>217770</v>
      </c>
      <c r="E22" s="69">
        <v>0</v>
      </c>
      <c r="F22" s="63">
        <v>206354.97</v>
      </c>
      <c r="G22" s="63">
        <f>F22/C22*100</f>
        <v>99.549354039872142</v>
      </c>
      <c r="H22" s="63">
        <f t="shared" si="2"/>
        <v>94.758217385314779</v>
      </c>
    </row>
    <row r="23" spans="1:11" ht="20.25" customHeight="1">
      <c r="A23" s="43"/>
      <c r="B23" s="1" t="s">
        <v>100</v>
      </c>
      <c r="C23" s="62">
        <f>C24</f>
        <v>275157.28000000003</v>
      </c>
      <c r="D23" s="62">
        <f>D24</f>
        <v>299189</v>
      </c>
      <c r="E23" s="69">
        <v>0</v>
      </c>
      <c r="F23" s="62">
        <f>F24</f>
        <v>361925.83</v>
      </c>
      <c r="G23" s="63">
        <f>F23/C23*100</f>
        <v>131.53416475115614</v>
      </c>
      <c r="H23" s="63">
        <f t="shared" si="2"/>
        <v>120.96896276266843</v>
      </c>
    </row>
    <row r="24" spans="1:11" ht="36.75" customHeight="1">
      <c r="A24" s="43"/>
      <c r="B24" s="169" t="s">
        <v>101</v>
      </c>
      <c r="C24" s="62">
        <v>275157.28000000003</v>
      </c>
      <c r="D24" s="62">
        <v>299189</v>
      </c>
      <c r="E24" s="69">
        <v>0</v>
      </c>
      <c r="F24" s="63">
        <v>361925.83</v>
      </c>
      <c r="G24" s="63">
        <f>F24/C24*100</f>
        <v>131.53416475115614</v>
      </c>
      <c r="H24" s="63">
        <f t="shared" si="2"/>
        <v>120.96896276266843</v>
      </c>
    </row>
    <row r="25" spans="1:11">
      <c r="A25" s="43"/>
      <c r="B25" s="1" t="s">
        <v>102</v>
      </c>
      <c r="C25" s="62">
        <f>C26</f>
        <v>32.85</v>
      </c>
      <c r="D25" s="62">
        <f>D26</f>
        <v>0</v>
      </c>
      <c r="E25" s="69">
        <v>0</v>
      </c>
      <c r="F25" s="63">
        <f>F26</f>
        <v>1994.1</v>
      </c>
      <c r="G25" s="63">
        <f>F25/C25*100</f>
        <v>6070.3196347031953</v>
      </c>
      <c r="H25" s="63">
        <v>0</v>
      </c>
    </row>
    <row r="26" spans="1:11">
      <c r="A26" s="43"/>
      <c r="B26" s="169" t="s">
        <v>103</v>
      </c>
      <c r="C26" s="62">
        <v>32.85</v>
      </c>
      <c r="D26" s="62">
        <v>0</v>
      </c>
      <c r="E26" s="69">
        <v>0</v>
      </c>
      <c r="F26" s="63">
        <v>1994.1</v>
      </c>
      <c r="G26" s="63">
        <f t="shared" ref="G26" si="4">F26/C26*100</f>
        <v>6070.3196347031953</v>
      </c>
      <c r="H26" s="63">
        <v>0</v>
      </c>
    </row>
    <row r="27" spans="1:11">
      <c r="A27" s="43"/>
      <c r="B27" s="19"/>
      <c r="C27" s="19"/>
      <c r="D27" s="43"/>
      <c r="E27" s="43"/>
      <c r="G27" s="43"/>
      <c r="H27" s="43"/>
    </row>
    <row r="28" spans="1:11">
      <c r="A28" s="43"/>
      <c r="B28" s="171"/>
      <c r="C28" s="171"/>
      <c r="D28" s="36"/>
      <c r="E28" s="36"/>
      <c r="F28" s="36"/>
      <c r="G28" s="36"/>
      <c r="H28" s="171"/>
      <c r="I28" s="36"/>
      <c r="J28" s="36"/>
      <c r="K28" s="36"/>
    </row>
    <row r="29" spans="1:11"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>
      <c r="B30" s="36"/>
      <c r="C30" s="36"/>
      <c r="D30" s="36"/>
      <c r="E30" s="36"/>
      <c r="F30" s="36"/>
      <c r="G30" s="36"/>
      <c r="H30" s="36"/>
      <c r="I30" s="36"/>
      <c r="J30" s="36"/>
      <c r="K30" s="36"/>
    </row>
  </sheetData>
  <mergeCells count="2">
    <mergeCell ref="B4:H4"/>
    <mergeCell ref="D1:N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0" sqref="I10"/>
    </sheetView>
  </sheetViews>
  <sheetFormatPr defaultRowHeight="15"/>
  <cols>
    <col min="1" max="1" width="1.42578125" style="34" customWidth="1"/>
    <col min="2" max="2" width="25.42578125" style="34" customWidth="1"/>
    <col min="3" max="3" width="14.5703125" style="43" customWidth="1"/>
    <col min="4" max="4" width="13.7109375" style="34" customWidth="1"/>
    <col min="5" max="5" width="12.28515625" style="34" customWidth="1"/>
    <col min="6" max="6" width="14.140625" style="34" customWidth="1"/>
    <col min="7" max="7" width="11.28515625" style="34" customWidth="1"/>
    <col min="8" max="8" width="10.5703125" style="34" customWidth="1"/>
    <col min="9" max="16384" width="9.140625" style="34"/>
  </cols>
  <sheetData>
    <row r="1" spans="1:9" ht="18">
      <c r="A1" s="43"/>
      <c r="B1" s="42"/>
      <c r="C1" s="42"/>
      <c r="D1" s="175" t="s">
        <v>11</v>
      </c>
      <c r="E1" s="175"/>
      <c r="F1" s="33"/>
      <c r="G1" s="33"/>
      <c r="H1" s="33"/>
      <c r="I1" s="43"/>
    </row>
    <row r="2" spans="1:9" ht="18">
      <c r="A2" s="43"/>
      <c r="B2" s="42"/>
      <c r="C2" s="42"/>
      <c r="D2" s="42"/>
      <c r="E2" s="42"/>
      <c r="F2" s="33"/>
      <c r="G2" s="33"/>
      <c r="H2" s="33" t="s">
        <v>142</v>
      </c>
      <c r="I2" s="43"/>
    </row>
    <row r="3" spans="1:9" ht="15.75">
      <c r="A3" s="43"/>
      <c r="B3" s="222" t="s">
        <v>140</v>
      </c>
      <c r="C3" s="222"/>
      <c r="D3" s="222"/>
      <c r="E3" s="222"/>
      <c r="F3" s="222"/>
      <c r="G3" s="222"/>
      <c r="H3" s="222"/>
      <c r="I3" s="43"/>
    </row>
    <row r="4" spans="1:9" ht="15.75">
      <c r="A4" s="43"/>
      <c r="B4" s="115"/>
      <c r="C4" s="115"/>
      <c r="D4" s="115"/>
      <c r="E4" s="115"/>
      <c r="F4" s="115"/>
      <c r="G4" s="115"/>
      <c r="H4" s="115"/>
      <c r="I4" s="43"/>
    </row>
    <row r="5" spans="1:9" ht="15.75">
      <c r="A5" s="43"/>
      <c r="B5" s="115"/>
      <c r="C5" s="115"/>
      <c r="D5" s="115"/>
      <c r="E5" s="115"/>
      <c r="F5" s="115"/>
      <c r="G5" s="115"/>
      <c r="H5" s="115"/>
      <c r="I5" s="43"/>
    </row>
    <row r="6" spans="1:9">
      <c r="A6" s="43"/>
      <c r="B6" s="176"/>
      <c r="C6" s="176"/>
      <c r="D6" s="176"/>
      <c r="E6" s="176"/>
      <c r="F6" s="177"/>
      <c r="G6" s="177"/>
      <c r="H6" s="177"/>
      <c r="I6" s="43"/>
    </row>
    <row r="7" spans="1:9" ht="60">
      <c r="A7" s="43"/>
      <c r="B7" s="53" t="s">
        <v>7</v>
      </c>
      <c r="C7" s="53" t="s">
        <v>181</v>
      </c>
      <c r="D7" s="53" t="s">
        <v>152</v>
      </c>
      <c r="E7" s="53" t="s">
        <v>153</v>
      </c>
      <c r="F7" s="53" t="s">
        <v>182</v>
      </c>
      <c r="G7" s="53" t="s">
        <v>21</v>
      </c>
      <c r="H7" s="53" t="s">
        <v>41</v>
      </c>
      <c r="I7" s="43"/>
    </row>
    <row r="8" spans="1:9">
      <c r="A8" s="43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 t="s">
        <v>32</v>
      </c>
      <c r="H8" s="53" t="s">
        <v>135</v>
      </c>
      <c r="I8" s="43"/>
    </row>
    <row r="9" spans="1:9">
      <c r="A9" s="43"/>
      <c r="B9" s="178" t="s">
        <v>39</v>
      </c>
      <c r="C9" s="52">
        <f>C10</f>
        <v>1401909.3</v>
      </c>
      <c r="D9" s="52">
        <f>D10</f>
        <v>1507582</v>
      </c>
      <c r="E9" s="52">
        <v>0</v>
      </c>
      <c r="F9" s="52">
        <f t="shared" ref="F9:H10" si="0">F10</f>
        <v>1803575.28</v>
      </c>
      <c r="G9" s="52">
        <f>G10</f>
        <v>128.65135283716288</v>
      </c>
      <c r="H9" s="52">
        <f>H10</f>
        <v>119.63364380842967</v>
      </c>
      <c r="I9" s="43"/>
    </row>
    <row r="10" spans="1:9">
      <c r="A10" s="43"/>
      <c r="B10" s="179" t="s">
        <v>116</v>
      </c>
      <c r="C10" s="54">
        <f>C11</f>
        <v>1401909.3</v>
      </c>
      <c r="D10" s="54">
        <f>D11</f>
        <v>1507582</v>
      </c>
      <c r="E10" s="54">
        <v>0</v>
      </c>
      <c r="F10" s="180">
        <f t="shared" si="0"/>
        <v>1803575.28</v>
      </c>
      <c r="G10" s="180">
        <f>G11</f>
        <v>128.65135283716288</v>
      </c>
      <c r="H10" s="180">
        <f t="shared" si="0"/>
        <v>119.63364380842967</v>
      </c>
      <c r="I10" s="43"/>
    </row>
    <row r="11" spans="1:9">
      <c r="A11" s="43"/>
      <c r="B11" s="181" t="s">
        <v>117</v>
      </c>
      <c r="C11" s="54">
        <v>1401909.3</v>
      </c>
      <c r="D11" s="54">
        <v>1507582</v>
      </c>
      <c r="E11" s="54">
        <v>0</v>
      </c>
      <c r="F11" s="180">
        <v>1803575.28</v>
      </c>
      <c r="G11" s="180">
        <f>F11/C11*100</f>
        <v>128.65135283716288</v>
      </c>
      <c r="H11" s="180">
        <f>F11/D11*100</f>
        <v>119.63364380842967</v>
      </c>
      <c r="I11" s="43"/>
    </row>
    <row r="12" spans="1:9">
      <c r="A12" s="43"/>
      <c r="B12" s="43"/>
      <c r="D12" s="43"/>
      <c r="E12" s="43"/>
      <c r="F12" s="43"/>
      <c r="G12" s="43"/>
      <c r="H12" s="43"/>
      <c r="I12" s="43"/>
    </row>
    <row r="13" spans="1:9">
      <c r="A13" s="43"/>
      <c r="B13" s="43"/>
      <c r="D13" s="43"/>
      <c r="E13" s="43"/>
      <c r="F13" s="43"/>
      <c r="G13" s="43"/>
      <c r="H13" s="43"/>
      <c r="I13" s="43"/>
    </row>
    <row r="14" spans="1:9">
      <c r="A14" s="43"/>
      <c r="B14" s="43"/>
      <c r="D14" s="43"/>
      <c r="E14" s="43"/>
      <c r="F14" s="43"/>
      <c r="G14" s="43"/>
      <c r="H14" s="43"/>
      <c r="I14" s="43"/>
    </row>
    <row r="15" spans="1:9">
      <c r="A15" s="43"/>
      <c r="B15" s="43"/>
      <c r="D15" s="43"/>
      <c r="E15" s="43"/>
      <c r="F15" s="43"/>
      <c r="G15" s="43"/>
      <c r="H15" s="43"/>
      <c r="I15" s="43"/>
    </row>
    <row r="16" spans="1:9">
      <c r="A16" s="43"/>
      <c r="B16" s="43"/>
      <c r="D16" s="43"/>
      <c r="E16" s="43"/>
      <c r="F16" s="43"/>
      <c r="G16" s="43"/>
      <c r="H16" s="43"/>
      <c r="I16" s="43"/>
    </row>
    <row r="17" spans="1:9">
      <c r="A17" s="43"/>
      <c r="B17" s="43"/>
      <c r="D17" s="43"/>
      <c r="E17" s="43"/>
      <c r="F17" s="43"/>
      <c r="G17" s="43"/>
      <c r="H17" s="43"/>
      <c r="I17" s="43"/>
    </row>
  </sheetData>
  <mergeCells count="1">
    <mergeCell ref="B3:H3"/>
  </mergeCells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opLeftCell="A10" workbookViewId="0">
      <selection activeCell="K15" sqref="K15"/>
    </sheetView>
  </sheetViews>
  <sheetFormatPr defaultRowHeight="15"/>
  <cols>
    <col min="1" max="1" width="3.5703125" style="43" customWidth="1"/>
    <col min="2" max="2" width="4.5703125" style="43" customWidth="1"/>
    <col min="3" max="3" width="4.7109375" style="43" customWidth="1"/>
    <col min="4" max="4" width="5.85546875" style="43" customWidth="1"/>
    <col min="5" max="5" width="5.42578125" style="43" bestFit="1" customWidth="1"/>
    <col min="6" max="8" width="25.28515625" style="43" customWidth="1"/>
    <col min="9" max="9" width="20.7109375" style="43" customWidth="1"/>
    <col min="10" max="10" width="25.28515625" style="43" customWidth="1"/>
    <col min="11" max="12" width="15.7109375" style="43" customWidth="1"/>
    <col min="13" max="16384" width="9.140625" style="43"/>
  </cols>
  <sheetData>
    <row r="1" spans="2:12" ht="18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ht="15.75">
      <c r="B2" s="222" t="s">
        <v>11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2:12" ht="18">
      <c r="B3" s="42"/>
      <c r="C3" s="42"/>
      <c r="D3" s="42"/>
      <c r="E3" s="42"/>
      <c r="F3" s="42"/>
      <c r="G3" s="42"/>
      <c r="H3" s="42"/>
      <c r="I3" s="42"/>
      <c r="J3" s="33"/>
      <c r="K3" s="33"/>
      <c r="L3" s="33" t="s">
        <v>143</v>
      </c>
    </row>
    <row r="4" spans="2:12" ht="15.75">
      <c r="B4" s="222" t="s">
        <v>147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2:12" ht="15.75">
      <c r="B5" s="222" t="s">
        <v>173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2:12" ht="18.75" thickBot="1">
      <c r="B6" s="42"/>
      <c r="C6" s="42"/>
      <c r="D6" s="42"/>
      <c r="E6" s="42"/>
      <c r="F6" s="42"/>
      <c r="G6" s="42"/>
      <c r="H6" s="42"/>
      <c r="I6" s="42"/>
      <c r="J6" s="33"/>
      <c r="K6" s="33"/>
      <c r="L6" s="33"/>
    </row>
    <row r="7" spans="2:12" ht="25.5">
      <c r="B7" s="236" t="s">
        <v>7</v>
      </c>
      <c r="C7" s="237"/>
      <c r="D7" s="237"/>
      <c r="E7" s="237"/>
      <c r="F7" s="237"/>
      <c r="G7" s="116" t="s">
        <v>177</v>
      </c>
      <c r="H7" s="116" t="s">
        <v>152</v>
      </c>
      <c r="I7" s="116" t="s">
        <v>153</v>
      </c>
      <c r="J7" s="116" t="s">
        <v>179</v>
      </c>
      <c r="K7" s="116" t="s">
        <v>21</v>
      </c>
      <c r="L7" s="37" t="s">
        <v>41</v>
      </c>
    </row>
    <row r="8" spans="2:12">
      <c r="B8" s="241">
        <v>1</v>
      </c>
      <c r="C8" s="242"/>
      <c r="D8" s="242"/>
      <c r="E8" s="242"/>
      <c r="F8" s="242"/>
      <c r="G8" s="112">
        <v>2</v>
      </c>
      <c r="H8" s="112">
        <v>3</v>
      </c>
      <c r="I8" s="112">
        <v>4</v>
      </c>
      <c r="J8" s="112">
        <v>5</v>
      </c>
      <c r="K8" s="112" t="s">
        <v>32</v>
      </c>
      <c r="L8" s="44" t="s">
        <v>135</v>
      </c>
    </row>
    <row r="9" spans="2:12" ht="25.5">
      <c r="B9" s="12">
        <v>8</v>
      </c>
      <c r="C9" s="1"/>
      <c r="D9" s="1"/>
      <c r="E9" s="1"/>
      <c r="F9" s="1" t="s">
        <v>8</v>
      </c>
      <c r="G9" s="45">
        <v>0</v>
      </c>
      <c r="H9" s="45">
        <v>0</v>
      </c>
      <c r="I9" s="45">
        <v>0</v>
      </c>
      <c r="J9" s="46">
        <v>0</v>
      </c>
      <c r="K9" s="46">
        <v>0</v>
      </c>
      <c r="L9" s="47">
        <v>0</v>
      </c>
    </row>
    <row r="10" spans="2:12">
      <c r="B10" s="12"/>
      <c r="C10" s="5">
        <v>84</v>
      </c>
      <c r="D10" s="5"/>
      <c r="E10" s="5"/>
      <c r="F10" s="5" t="s">
        <v>13</v>
      </c>
      <c r="G10" s="45"/>
      <c r="H10" s="45"/>
      <c r="I10" s="45"/>
      <c r="J10" s="46"/>
      <c r="K10" s="46"/>
      <c r="L10" s="47"/>
    </row>
    <row r="11" spans="2:12" ht="51">
      <c r="B11" s="13"/>
      <c r="C11" s="2"/>
      <c r="D11" s="2">
        <v>841</v>
      </c>
      <c r="E11" s="2"/>
      <c r="F11" s="9" t="s">
        <v>34</v>
      </c>
      <c r="G11" s="45"/>
      <c r="H11" s="45"/>
      <c r="I11" s="45"/>
      <c r="J11" s="46"/>
      <c r="K11" s="46"/>
      <c r="L11" s="47"/>
    </row>
    <row r="12" spans="2:12" ht="25.5">
      <c r="B12" s="13"/>
      <c r="C12" s="2"/>
      <c r="D12" s="2"/>
      <c r="E12" s="2">
        <v>8413</v>
      </c>
      <c r="F12" s="9" t="s">
        <v>35</v>
      </c>
      <c r="G12" s="45"/>
      <c r="H12" s="45"/>
      <c r="I12" s="45"/>
      <c r="J12" s="46"/>
      <c r="K12" s="46"/>
      <c r="L12" s="47"/>
    </row>
    <row r="13" spans="2:12" ht="25.5">
      <c r="B13" s="14">
        <v>5</v>
      </c>
      <c r="C13" s="4"/>
      <c r="D13" s="4"/>
      <c r="E13" s="4"/>
      <c r="F13" s="7" t="s">
        <v>9</v>
      </c>
      <c r="G13" s="45">
        <v>0</v>
      </c>
      <c r="H13" s="45">
        <v>0</v>
      </c>
      <c r="I13" s="45">
        <v>0</v>
      </c>
      <c r="J13" s="46">
        <v>0</v>
      </c>
      <c r="K13" s="46">
        <v>0</v>
      </c>
      <c r="L13" s="47">
        <v>0</v>
      </c>
    </row>
    <row r="14" spans="2:12" ht="25.5">
      <c r="B14" s="15"/>
      <c r="C14" s="5">
        <v>54</v>
      </c>
      <c r="D14" s="5"/>
      <c r="E14" s="5"/>
      <c r="F14" s="8" t="s">
        <v>14</v>
      </c>
      <c r="G14" s="45"/>
      <c r="H14" s="45"/>
      <c r="I14" s="48"/>
      <c r="J14" s="46"/>
      <c r="K14" s="46"/>
      <c r="L14" s="47"/>
    </row>
    <row r="15" spans="2:12" ht="63.75">
      <c r="B15" s="15"/>
      <c r="C15" s="5"/>
      <c r="D15" s="5">
        <v>541</v>
      </c>
      <c r="E15" s="9"/>
      <c r="F15" s="9" t="s">
        <v>36</v>
      </c>
      <c r="G15" s="45"/>
      <c r="H15" s="45"/>
      <c r="I15" s="48"/>
      <c r="J15" s="46"/>
      <c r="K15" s="46"/>
      <c r="L15" s="47"/>
    </row>
    <row r="16" spans="2:12" ht="38.25">
      <c r="B16" s="15"/>
      <c r="C16" s="5"/>
      <c r="D16" s="5"/>
      <c r="E16" s="9">
        <v>5413</v>
      </c>
      <c r="F16" s="9" t="s">
        <v>37</v>
      </c>
      <c r="G16" s="45"/>
      <c r="H16" s="45"/>
      <c r="I16" s="48"/>
      <c r="J16" s="46"/>
      <c r="K16" s="46"/>
      <c r="L16" s="47"/>
    </row>
    <row r="17" spans="2:12" ht="15.75" thickBot="1">
      <c r="B17" s="16"/>
      <c r="C17" s="17"/>
      <c r="D17" s="17"/>
      <c r="E17" s="17"/>
      <c r="F17" s="18" t="s">
        <v>20</v>
      </c>
      <c r="G17" s="49"/>
      <c r="H17" s="49"/>
      <c r="I17" s="49"/>
      <c r="J17" s="50"/>
      <c r="K17" s="50"/>
      <c r="L17" s="51"/>
    </row>
    <row r="19" spans="2:12"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</row>
    <row r="20" spans="2:12" ht="15.75" customHeight="1">
      <c r="B20" s="171"/>
      <c r="C20" s="171"/>
      <c r="D20" s="171"/>
      <c r="E20" s="171"/>
      <c r="F20" s="243" t="s">
        <v>165</v>
      </c>
      <c r="G20" s="243"/>
      <c r="H20" s="243"/>
      <c r="I20" s="243"/>
      <c r="J20" s="243"/>
      <c r="K20" s="243"/>
      <c r="L20" s="243"/>
    </row>
    <row r="21" spans="2:12" ht="18">
      <c r="B21" s="171"/>
      <c r="C21" s="171"/>
      <c r="D21" s="171"/>
      <c r="E21" s="171"/>
      <c r="F21" s="182"/>
      <c r="G21" s="182"/>
      <c r="H21" s="182"/>
      <c r="I21" s="182"/>
      <c r="J21" s="183"/>
      <c r="K21" s="183"/>
      <c r="L21" s="183"/>
    </row>
    <row r="22" spans="2:12" ht="25.5">
      <c r="B22" s="244" t="s">
        <v>7</v>
      </c>
      <c r="C22" s="240"/>
      <c r="D22" s="240"/>
      <c r="E22" s="240"/>
      <c r="F22" s="240"/>
      <c r="G22" s="184" t="s">
        <v>183</v>
      </c>
      <c r="H22" s="184" t="s">
        <v>184</v>
      </c>
      <c r="I22" s="184" t="s">
        <v>185</v>
      </c>
      <c r="J22" s="184" t="s">
        <v>176</v>
      </c>
      <c r="K22" s="184" t="s">
        <v>21</v>
      </c>
      <c r="L22" s="184" t="s">
        <v>41</v>
      </c>
    </row>
    <row r="23" spans="2:12">
      <c r="B23" s="244">
        <v>1</v>
      </c>
      <c r="C23" s="240"/>
      <c r="D23" s="240"/>
      <c r="E23" s="240"/>
      <c r="F23" s="240"/>
      <c r="G23" s="184">
        <v>2</v>
      </c>
      <c r="H23" s="184">
        <v>3</v>
      </c>
      <c r="I23" s="184">
        <v>4</v>
      </c>
      <c r="J23" s="184">
        <v>5</v>
      </c>
      <c r="K23" s="184" t="s">
        <v>32</v>
      </c>
      <c r="L23" s="184" t="s">
        <v>33</v>
      </c>
    </row>
    <row r="24" spans="2:12">
      <c r="B24" s="245" t="s">
        <v>166</v>
      </c>
      <c r="C24" s="240"/>
      <c r="D24" s="240"/>
      <c r="E24" s="240"/>
      <c r="F24" s="240"/>
      <c r="G24" s="45">
        <v>0</v>
      </c>
      <c r="H24" s="45">
        <v>0</v>
      </c>
      <c r="I24" s="185">
        <v>0</v>
      </c>
      <c r="J24" s="46">
        <v>0</v>
      </c>
      <c r="K24" s="46">
        <v>0</v>
      </c>
      <c r="L24" s="46">
        <v>0</v>
      </c>
    </row>
    <row r="25" spans="2:12">
      <c r="B25" s="245" t="s">
        <v>18</v>
      </c>
      <c r="C25" s="240"/>
      <c r="D25" s="240"/>
      <c r="E25" s="240"/>
      <c r="F25" s="240"/>
      <c r="G25" s="45">
        <v>0</v>
      </c>
      <c r="H25" s="45">
        <v>0</v>
      </c>
      <c r="I25" s="45">
        <v>0</v>
      </c>
      <c r="J25" s="46">
        <v>0</v>
      </c>
      <c r="K25" s="46">
        <v>0</v>
      </c>
      <c r="L25" s="46">
        <v>0</v>
      </c>
    </row>
    <row r="26" spans="2:12">
      <c r="B26" s="239" t="s">
        <v>19</v>
      </c>
      <c r="C26" s="240"/>
      <c r="D26" s="240"/>
      <c r="E26" s="240"/>
      <c r="F26" s="240"/>
      <c r="G26" s="45">
        <v>0</v>
      </c>
      <c r="H26" s="45">
        <v>0</v>
      </c>
      <c r="I26" s="45">
        <v>0</v>
      </c>
      <c r="J26" s="46">
        <v>0</v>
      </c>
      <c r="K26" s="46">
        <v>0</v>
      </c>
      <c r="L26" s="46">
        <v>0</v>
      </c>
    </row>
    <row r="27" spans="2:12">
      <c r="B27" s="246" t="s">
        <v>167</v>
      </c>
      <c r="C27" s="240"/>
      <c r="D27" s="240"/>
      <c r="E27" s="240"/>
      <c r="F27" s="240"/>
      <c r="G27" s="45">
        <v>0</v>
      </c>
      <c r="H27" s="45">
        <v>0</v>
      </c>
      <c r="I27" s="45">
        <v>0</v>
      </c>
      <c r="J27" s="46">
        <v>0</v>
      </c>
      <c r="K27" s="46">
        <v>0</v>
      </c>
      <c r="L27" s="46">
        <v>0</v>
      </c>
    </row>
    <row r="28" spans="2:12">
      <c r="B28" s="245" t="s">
        <v>168</v>
      </c>
      <c r="C28" s="240"/>
      <c r="D28" s="240"/>
      <c r="E28" s="240"/>
      <c r="F28" s="240"/>
      <c r="G28" s="45">
        <v>0</v>
      </c>
      <c r="H28" s="45">
        <v>0</v>
      </c>
      <c r="I28" s="185">
        <v>0</v>
      </c>
      <c r="J28" s="46">
        <v>0</v>
      </c>
      <c r="K28" s="46">
        <v>0</v>
      </c>
      <c r="L28" s="46">
        <v>0</v>
      </c>
    </row>
    <row r="29" spans="2:12">
      <c r="B29" s="247" t="s">
        <v>169</v>
      </c>
      <c r="C29" s="240"/>
      <c r="D29" s="240"/>
      <c r="E29" s="240"/>
      <c r="F29" s="240"/>
      <c r="G29" s="45">
        <v>0</v>
      </c>
      <c r="H29" s="45">
        <v>0</v>
      </c>
      <c r="I29" s="185">
        <v>0</v>
      </c>
      <c r="J29" s="46">
        <v>0</v>
      </c>
      <c r="K29" s="46">
        <v>0</v>
      </c>
      <c r="L29" s="46">
        <v>0</v>
      </c>
    </row>
    <row r="30" spans="2:12">
      <c r="B30" s="245" t="s">
        <v>170</v>
      </c>
      <c r="C30" s="240"/>
      <c r="D30" s="240"/>
      <c r="E30" s="240"/>
      <c r="F30" s="240"/>
      <c r="G30" s="45">
        <v>0</v>
      </c>
      <c r="H30" s="45">
        <v>0</v>
      </c>
      <c r="I30" s="185">
        <v>0</v>
      </c>
      <c r="J30" s="46">
        <v>0</v>
      </c>
      <c r="K30" s="46">
        <v>0</v>
      </c>
      <c r="L30" s="46">
        <v>0</v>
      </c>
    </row>
    <row r="31" spans="2:12">
      <c r="B31" s="248" t="s">
        <v>171</v>
      </c>
      <c r="C31" s="249"/>
      <c r="D31" s="249"/>
      <c r="E31" s="249"/>
      <c r="F31" s="249"/>
      <c r="G31" s="45">
        <v>0</v>
      </c>
      <c r="H31" s="45">
        <v>0</v>
      </c>
      <c r="I31" s="185">
        <v>0</v>
      </c>
      <c r="J31" s="46">
        <v>0</v>
      </c>
      <c r="K31" s="46">
        <v>0</v>
      </c>
      <c r="L31" s="46">
        <v>0</v>
      </c>
    </row>
    <row r="32" spans="2:12">
      <c r="B32" s="245" t="s">
        <v>172</v>
      </c>
      <c r="C32" s="240"/>
      <c r="D32" s="240"/>
      <c r="E32" s="240"/>
      <c r="F32" s="240"/>
      <c r="G32" s="45">
        <v>0</v>
      </c>
      <c r="H32" s="45">
        <v>0</v>
      </c>
      <c r="I32" s="185">
        <v>0</v>
      </c>
      <c r="J32" s="46">
        <v>0</v>
      </c>
      <c r="K32" s="46">
        <v>0</v>
      </c>
      <c r="L32" s="46">
        <v>0</v>
      </c>
    </row>
    <row r="33" spans="2:12">
      <c r="B33" s="245" t="s">
        <v>18</v>
      </c>
      <c r="C33" s="240"/>
      <c r="D33" s="240"/>
      <c r="E33" s="240"/>
      <c r="F33" s="240"/>
      <c r="G33" s="45">
        <v>0</v>
      </c>
      <c r="H33" s="45">
        <v>0</v>
      </c>
      <c r="I33" s="45">
        <v>0</v>
      </c>
      <c r="J33" s="46">
        <v>0</v>
      </c>
      <c r="K33" s="46">
        <v>0</v>
      </c>
      <c r="L33" s="46">
        <v>0</v>
      </c>
    </row>
    <row r="34" spans="2:12">
      <c r="B34" s="239" t="s">
        <v>19</v>
      </c>
      <c r="C34" s="240"/>
      <c r="D34" s="240"/>
      <c r="E34" s="240"/>
      <c r="F34" s="240"/>
      <c r="G34" s="45">
        <v>0</v>
      </c>
      <c r="H34" s="45">
        <v>0</v>
      </c>
      <c r="I34" s="45">
        <v>0</v>
      </c>
      <c r="J34" s="46">
        <v>0</v>
      </c>
      <c r="K34" s="46">
        <v>0</v>
      </c>
      <c r="L34" s="46">
        <v>0</v>
      </c>
    </row>
    <row r="35" spans="2:12">
      <c r="B35" s="250" t="s">
        <v>167</v>
      </c>
      <c r="C35" s="249"/>
      <c r="D35" s="249"/>
      <c r="E35" s="249"/>
      <c r="F35" s="249"/>
      <c r="G35" s="45">
        <v>0</v>
      </c>
      <c r="H35" s="45">
        <v>0</v>
      </c>
      <c r="I35" s="45">
        <v>0</v>
      </c>
      <c r="J35" s="46">
        <v>0</v>
      </c>
      <c r="K35" s="46">
        <v>0</v>
      </c>
      <c r="L35" s="46">
        <v>0</v>
      </c>
    </row>
    <row r="36" spans="2:12">
      <c r="B36" s="245" t="s">
        <v>168</v>
      </c>
      <c r="C36" s="240"/>
      <c r="D36" s="240"/>
      <c r="E36" s="240"/>
      <c r="F36" s="240"/>
      <c r="G36" s="45">
        <v>0</v>
      </c>
      <c r="H36" s="45">
        <v>0</v>
      </c>
      <c r="I36" s="185">
        <v>0</v>
      </c>
      <c r="J36" s="46">
        <v>0</v>
      </c>
      <c r="K36" s="46">
        <v>0</v>
      </c>
      <c r="L36" s="46">
        <v>0</v>
      </c>
    </row>
    <row r="37" spans="2:12">
      <c r="B37" s="247" t="s">
        <v>169</v>
      </c>
      <c r="C37" s="240"/>
      <c r="D37" s="240"/>
      <c r="E37" s="240"/>
      <c r="F37" s="240"/>
      <c r="G37" s="45">
        <v>0</v>
      </c>
      <c r="H37" s="45">
        <v>0</v>
      </c>
      <c r="I37" s="185">
        <v>0</v>
      </c>
      <c r="J37" s="46">
        <v>0</v>
      </c>
      <c r="K37" s="46">
        <v>0</v>
      </c>
      <c r="L37" s="46">
        <v>0</v>
      </c>
    </row>
    <row r="38" spans="2:12">
      <c r="B38" s="245" t="s">
        <v>170</v>
      </c>
      <c r="C38" s="240"/>
      <c r="D38" s="240"/>
      <c r="E38" s="240"/>
      <c r="F38" s="240"/>
      <c r="G38" s="45">
        <v>0</v>
      </c>
      <c r="H38" s="45">
        <v>0</v>
      </c>
      <c r="I38" s="185">
        <v>0</v>
      </c>
      <c r="J38" s="46">
        <v>0</v>
      </c>
      <c r="K38" s="46">
        <v>0</v>
      </c>
      <c r="L38" s="46">
        <v>0</v>
      </c>
    </row>
    <row r="39" spans="2:12">
      <c r="B39" s="247" t="s">
        <v>171</v>
      </c>
      <c r="C39" s="240"/>
      <c r="D39" s="240"/>
      <c r="E39" s="240"/>
      <c r="F39" s="240"/>
      <c r="G39" s="45">
        <v>0</v>
      </c>
      <c r="H39" s="45">
        <v>0</v>
      </c>
      <c r="I39" s="185">
        <v>0</v>
      </c>
      <c r="J39" s="46">
        <v>0</v>
      </c>
      <c r="K39" s="46">
        <v>0</v>
      </c>
      <c r="L39" s="46">
        <v>0</v>
      </c>
    </row>
  </sheetData>
  <mergeCells count="24">
    <mergeCell ref="B32:F32"/>
    <mergeCell ref="B33:F33"/>
    <mergeCell ref="B38:F38"/>
    <mergeCell ref="B39:F39"/>
    <mergeCell ref="B34:F34"/>
    <mergeCell ref="B35:F35"/>
    <mergeCell ref="B36:F36"/>
    <mergeCell ref="B37:F37"/>
    <mergeCell ref="B27:F27"/>
    <mergeCell ref="B28:F28"/>
    <mergeCell ref="B29:F29"/>
    <mergeCell ref="B30:F30"/>
    <mergeCell ref="B31:F31"/>
    <mergeCell ref="B26:F26"/>
    <mergeCell ref="B2:L2"/>
    <mergeCell ref="B4:L4"/>
    <mergeCell ref="B5:L5"/>
    <mergeCell ref="B7:F7"/>
    <mergeCell ref="B8:F8"/>
    <mergeCell ref="F20:L20"/>
    <mergeCell ref="B22:F22"/>
    <mergeCell ref="B23:F23"/>
    <mergeCell ref="B24:F24"/>
    <mergeCell ref="B25:F2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opLeftCell="A4" workbookViewId="0">
      <selection activeCell="L83" sqref="L83"/>
    </sheetView>
  </sheetViews>
  <sheetFormatPr defaultColWidth="9.140625" defaultRowHeight="12.75"/>
  <cols>
    <col min="1" max="1" width="4.42578125" style="72" customWidth="1"/>
    <col min="2" max="2" width="6.42578125" style="72" customWidth="1"/>
    <col min="3" max="3" width="4.5703125" style="72" customWidth="1"/>
    <col min="4" max="4" width="6.140625" style="73" customWidth="1"/>
    <col min="5" max="5" width="26.42578125" style="72" customWidth="1"/>
    <col min="6" max="6" width="17.5703125" style="21" customWidth="1"/>
    <col min="7" max="7" width="12.7109375" style="21" customWidth="1"/>
    <col min="8" max="8" width="14.7109375" style="31" customWidth="1"/>
    <col min="9" max="9" width="9.5703125" style="31" customWidth="1"/>
    <col min="10" max="16384" width="9.140625" style="72"/>
  </cols>
  <sheetData>
    <row r="1" spans="1:9" ht="30" customHeight="1">
      <c r="A1" s="222" t="s">
        <v>10</v>
      </c>
      <c r="B1" s="222"/>
      <c r="C1" s="222"/>
      <c r="D1" s="222"/>
      <c r="E1" s="222"/>
      <c r="F1" s="222"/>
      <c r="G1" s="222"/>
      <c r="H1" s="222"/>
      <c r="I1" s="222"/>
    </row>
    <row r="2" spans="1:9">
      <c r="A2" s="32"/>
      <c r="B2" s="32"/>
      <c r="C2" s="32"/>
      <c r="D2" s="32"/>
      <c r="E2" s="32"/>
      <c r="F2" s="32"/>
      <c r="G2" s="32"/>
      <c r="H2" s="33"/>
      <c r="I2" s="33" t="s">
        <v>144</v>
      </c>
    </row>
    <row r="3" spans="1:9" ht="18" customHeight="1">
      <c r="A3" s="222" t="s">
        <v>128</v>
      </c>
      <c r="B3" s="222"/>
      <c r="C3" s="222"/>
      <c r="D3" s="222"/>
      <c r="E3" s="222"/>
      <c r="F3" s="222"/>
      <c r="G3" s="222"/>
      <c r="H3" s="222"/>
      <c r="I3" s="222"/>
    </row>
    <row r="4" spans="1:9" ht="15.75" customHeight="1" thickBot="1">
      <c r="A4" s="19"/>
      <c r="B4" s="19"/>
      <c r="C4" s="19"/>
      <c r="D4" s="20"/>
      <c r="E4" s="19"/>
      <c r="H4" s="21"/>
      <c r="I4" s="21"/>
    </row>
    <row r="5" spans="1:9" ht="38.25">
      <c r="A5" s="236" t="s">
        <v>7</v>
      </c>
      <c r="B5" s="237"/>
      <c r="C5" s="237"/>
      <c r="D5" s="237"/>
      <c r="E5" s="237"/>
      <c r="F5" s="134" t="s">
        <v>152</v>
      </c>
      <c r="G5" s="134" t="s">
        <v>153</v>
      </c>
      <c r="H5" s="134" t="s">
        <v>186</v>
      </c>
      <c r="I5" s="37" t="s">
        <v>21</v>
      </c>
    </row>
    <row r="6" spans="1:9" ht="12.75" customHeight="1">
      <c r="A6" s="241">
        <v>1</v>
      </c>
      <c r="B6" s="242"/>
      <c r="C6" s="242"/>
      <c r="D6" s="242"/>
      <c r="E6" s="242"/>
      <c r="F6" s="135">
        <v>2</v>
      </c>
      <c r="G6" s="135">
        <v>3</v>
      </c>
      <c r="H6" s="135">
        <v>4</v>
      </c>
      <c r="I6" s="209" t="s">
        <v>132</v>
      </c>
    </row>
    <row r="7" spans="1:9" ht="30" customHeight="1">
      <c r="A7" s="253">
        <v>4002</v>
      </c>
      <c r="B7" s="254"/>
      <c r="C7" s="254"/>
      <c r="D7" s="254"/>
      <c r="E7" s="210" t="s">
        <v>104</v>
      </c>
      <c r="F7" s="23">
        <f>F8+F76</f>
        <v>1507582</v>
      </c>
      <c r="G7" s="23">
        <f>G8+G76</f>
        <v>0</v>
      </c>
      <c r="H7" s="23">
        <f>H8+H76</f>
        <v>1665665.2799999998</v>
      </c>
      <c r="I7" s="187">
        <f>H7/F7*100</f>
        <v>110.48588269162141</v>
      </c>
    </row>
    <row r="8" spans="1:9" ht="31.9" customHeight="1">
      <c r="A8" s="255" t="s">
        <v>164</v>
      </c>
      <c r="B8" s="254"/>
      <c r="C8" s="254"/>
      <c r="D8" s="254"/>
      <c r="E8" s="197" t="s">
        <v>109</v>
      </c>
      <c r="F8" s="24">
        <f>F9+F53</f>
        <v>1208393</v>
      </c>
      <c r="G8" s="24">
        <f>G9+G53</f>
        <v>0</v>
      </c>
      <c r="H8" s="24">
        <f>H9+H53</f>
        <v>1301745.3499999999</v>
      </c>
      <c r="I8" s="187">
        <f t="shared" ref="I8:I23" si="0">H8/F8*100</f>
        <v>107.72533025265784</v>
      </c>
    </row>
    <row r="9" spans="1:9" ht="18" customHeight="1">
      <c r="A9" s="251" t="s">
        <v>131</v>
      </c>
      <c r="B9" s="252"/>
      <c r="C9" s="252"/>
      <c r="D9" s="252"/>
      <c r="E9" s="196" t="s">
        <v>105</v>
      </c>
      <c r="F9" s="30">
        <f>F10</f>
        <v>990623</v>
      </c>
      <c r="G9" s="30">
        <f>G10</f>
        <v>0</v>
      </c>
      <c r="H9" s="30">
        <f>H10</f>
        <v>1122077.8799999999</v>
      </c>
      <c r="I9" s="187">
        <f t="shared" si="0"/>
        <v>113.2699200402171</v>
      </c>
    </row>
    <row r="10" spans="1:9">
      <c r="A10" s="12">
        <v>3</v>
      </c>
      <c r="B10" s="1"/>
      <c r="C10" s="1"/>
      <c r="D10" s="188"/>
      <c r="E10" s="1" t="s">
        <v>4</v>
      </c>
      <c r="F10" s="26">
        <f>F11+F19+F45+F49</f>
        <v>990623</v>
      </c>
      <c r="G10" s="26">
        <f>G11</f>
        <v>0</v>
      </c>
      <c r="H10" s="26">
        <f>H11+H19+H45+H49</f>
        <v>1122077.8799999999</v>
      </c>
      <c r="I10" s="187">
        <f t="shared" si="0"/>
        <v>113.2699200402171</v>
      </c>
    </row>
    <row r="11" spans="1:9">
      <c r="A11" s="12"/>
      <c r="B11" s="1">
        <v>31</v>
      </c>
      <c r="C11" s="1"/>
      <c r="D11" s="188"/>
      <c r="E11" s="1" t="s">
        <v>5</v>
      </c>
      <c r="F11" s="26">
        <f>F12+F15+F17</f>
        <v>717912</v>
      </c>
      <c r="G11" s="26">
        <f>G12+G15+G17</f>
        <v>0</v>
      </c>
      <c r="H11" s="26">
        <f>H12+H15+H17</f>
        <v>901549.41999999993</v>
      </c>
      <c r="I11" s="187">
        <f t="shared" si="0"/>
        <v>125.57937741673074</v>
      </c>
    </row>
    <row r="12" spans="1:9">
      <c r="A12" s="13"/>
      <c r="B12" s="2"/>
      <c r="C12" s="3">
        <v>311</v>
      </c>
      <c r="D12" s="147"/>
      <c r="E12" s="3" t="s">
        <v>110</v>
      </c>
      <c r="F12" s="27">
        <f>F13+F14</f>
        <v>587540</v>
      </c>
      <c r="G12" s="27">
        <f>G13+G14</f>
        <v>0</v>
      </c>
      <c r="H12" s="27">
        <f>H13+H14</f>
        <v>740138.27</v>
      </c>
      <c r="I12" s="187">
        <f t="shared" si="0"/>
        <v>125.97240528304457</v>
      </c>
    </row>
    <row r="13" spans="1:9">
      <c r="A13" s="13"/>
      <c r="B13" s="2"/>
      <c r="C13" s="2"/>
      <c r="D13" s="195">
        <v>3111</v>
      </c>
      <c r="E13" s="8" t="s">
        <v>29</v>
      </c>
      <c r="F13" s="28">
        <v>470572</v>
      </c>
      <c r="G13" s="29">
        <v>0</v>
      </c>
      <c r="H13" s="28">
        <v>661835.96</v>
      </c>
      <c r="I13" s="187">
        <f t="shared" si="0"/>
        <v>140.64499375228445</v>
      </c>
    </row>
    <row r="14" spans="1:9">
      <c r="A14" s="13"/>
      <c r="B14" s="2"/>
      <c r="C14" s="2"/>
      <c r="D14" s="195">
        <v>3114</v>
      </c>
      <c r="E14" s="8" t="s">
        <v>61</v>
      </c>
      <c r="F14" s="28">
        <v>116968</v>
      </c>
      <c r="G14" s="29">
        <v>0</v>
      </c>
      <c r="H14" s="28">
        <v>78302.31</v>
      </c>
      <c r="I14" s="187">
        <f t="shared" si="0"/>
        <v>66.943360577251894</v>
      </c>
    </row>
    <row r="15" spans="1:9">
      <c r="A15" s="13"/>
      <c r="B15" s="140"/>
      <c r="C15" s="3">
        <v>312</v>
      </c>
      <c r="D15" s="147"/>
      <c r="E15" s="6" t="s">
        <v>62</v>
      </c>
      <c r="F15" s="27">
        <f>F16</f>
        <v>33428</v>
      </c>
      <c r="G15" s="27">
        <f>G16</f>
        <v>0</v>
      </c>
      <c r="H15" s="27">
        <f>H16</f>
        <v>39288.32</v>
      </c>
      <c r="I15" s="187">
        <f t="shared" si="0"/>
        <v>117.53117147301664</v>
      </c>
    </row>
    <row r="16" spans="1:9">
      <c r="A16" s="13"/>
      <c r="B16" s="140"/>
      <c r="C16" s="3"/>
      <c r="D16" s="10">
        <v>3121</v>
      </c>
      <c r="E16" s="2" t="s">
        <v>62</v>
      </c>
      <c r="F16" s="29">
        <v>33428</v>
      </c>
      <c r="G16" s="29">
        <v>0</v>
      </c>
      <c r="H16" s="29">
        <v>39288.32</v>
      </c>
      <c r="I16" s="187">
        <f t="shared" si="0"/>
        <v>117.53117147301664</v>
      </c>
    </row>
    <row r="17" spans="1:9">
      <c r="A17" s="13"/>
      <c r="B17" s="2"/>
      <c r="C17" s="3">
        <v>313</v>
      </c>
      <c r="D17" s="147"/>
      <c r="E17" s="3" t="s">
        <v>63</v>
      </c>
      <c r="F17" s="27">
        <f>F18</f>
        <v>96944</v>
      </c>
      <c r="G17" s="27">
        <f>G18</f>
        <v>0</v>
      </c>
      <c r="H17" s="27">
        <f>H18</f>
        <v>122122.83</v>
      </c>
      <c r="I17" s="187">
        <f t="shared" si="0"/>
        <v>125.97255116355835</v>
      </c>
    </row>
    <row r="18" spans="1:9" ht="25.5">
      <c r="A18" s="14"/>
      <c r="B18" s="4"/>
      <c r="C18" s="4"/>
      <c r="D18" s="195">
        <v>3132</v>
      </c>
      <c r="E18" s="8" t="s">
        <v>64</v>
      </c>
      <c r="F18" s="28">
        <v>96944</v>
      </c>
      <c r="G18" s="29">
        <v>0</v>
      </c>
      <c r="H18" s="28">
        <v>122122.83</v>
      </c>
      <c r="I18" s="187">
        <f t="shared" si="0"/>
        <v>125.97255116355835</v>
      </c>
    </row>
    <row r="19" spans="1:9">
      <c r="A19" s="15"/>
      <c r="B19" s="1">
        <v>32</v>
      </c>
      <c r="C19" s="140"/>
      <c r="D19" s="189"/>
      <c r="E19" s="140" t="s">
        <v>12</v>
      </c>
      <c r="F19" s="26">
        <f>F20+F25+F32+F40</f>
        <v>254446</v>
      </c>
      <c r="G19" s="26">
        <f>G20+G25+G32+G40</f>
        <v>0</v>
      </c>
      <c r="H19" s="26">
        <f>H20+H25+H32+H40</f>
        <v>204146.88999999998</v>
      </c>
      <c r="I19" s="187">
        <f t="shared" si="0"/>
        <v>80.231911682635996</v>
      </c>
    </row>
    <row r="20" spans="1:9">
      <c r="A20" s="15"/>
      <c r="B20" s="5"/>
      <c r="C20" s="3">
        <v>321</v>
      </c>
      <c r="D20" s="147"/>
      <c r="E20" s="3" t="s">
        <v>30</v>
      </c>
      <c r="F20" s="27">
        <f>F21+F22+F23+F24</f>
        <v>33161</v>
      </c>
      <c r="G20" s="27">
        <f>G21+G22+G23+G24</f>
        <v>0</v>
      </c>
      <c r="H20" s="27">
        <f>H21+H22+H23+H24</f>
        <v>34733.46</v>
      </c>
      <c r="I20" s="187">
        <f t="shared" si="0"/>
        <v>104.74189560025332</v>
      </c>
    </row>
    <row r="21" spans="1:9">
      <c r="A21" s="191"/>
      <c r="B21" s="192"/>
      <c r="C21" s="192"/>
      <c r="D21" s="195">
        <v>3211</v>
      </c>
      <c r="E21" s="8" t="s">
        <v>31</v>
      </c>
      <c r="F21" s="28">
        <v>3533</v>
      </c>
      <c r="G21" s="70">
        <v>0</v>
      </c>
      <c r="H21" s="28">
        <v>3183.34</v>
      </c>
      <c r="I21" s="187">
        <f t="shared" si="0"/>
        <v>90.103028587602608</v>
      </c>
    </row>
    <row r="22" spans="1:9" ht="25.5">
      <c r="A22" s="191"/>
      <c r="B22" s="192"/>
      <c r="C22" s="192"/>
      <c r="D22" s="195">
        <v>3212</v>
      </c>
      <c r="E22" s="8" t="s">
        <v>65</v>
      </c>
      <c r="F22" s="28">
        <v>27700</v>
      </c>
      <c r="G22" s="70">
        <v>0</v>
      </c>
      <c r="H22" s="28">
        <v>29474.12</v>
      </c>
      <c r="I22" s="187">
        <f t="shared" si="0"/>
        <v>106.40476534296029</v>
      </c>
    </row>
    <row r="23" spans="1:9" ht="25.5">
      <c r="A23" s="191"/>
      <c r="B23" s="192"/>
      <c r="C23" s="192"/>
      <c r="D23" s="195">
        <v>3213</v>
      </c>
      <c r="E23" s="8" t="s">
        <v>66</v>
      </c>
      <c r="F23" s="28">
        <v>1928</v>
      </c>
      <c r="G23" s="70">
        <v>0</v>
      </c>
      <c r="H23" s="28">
        <v>2076</v>
      </c>
      <c r="I23" s="187">
        <f t="shared" si="0"/>
        <v>107.67634854771784</v>
      </c>
    </row>
    <row r="24" spans="1:9" ht="25.5">
      <c r="A24" s="191"/>
      <c r="B24" s="192"/>
      <c r="C24" s="192"/>
      <c r="D24" s="195">
        <v>3214</v>
      </c>
      <c r="E24" s="8" t="s">
        <v>108</v>
      </c>
      <c r="F24" s="28">
        <v>0</v>
      </c>
      <c r="G24" s="70">
        <v>0</v>
      </c>
      <c r="H24" s="28">
        <v>0</v>
      </c>
      <c r="I24" s="187">
        <v>0</v>
      </c>
    </row>
    <row r="25" spans="1:9">
      <c r="A25" s="191"/>
      <c r="B25" s="192"/>
      <c r="C25" s="149">
        <v>322</v>
      </c>
      <c r="D25" s="150"/>
      <c r="E25" s="151" t="s">
        <v>67</v>
      </c>
      <c r="F25" s="27">
        <f>F26+F27+F28+F29+F30+F31</f>
        <v>180669</v>
      </c>
      <c r="G25" s="27">
        <f>G26+G27+G28+G29+G30+G31</f>
        <v>0</v>
      </c>
      <c r="H25" s="27">
        <f>H26+H27+H28+H29+H30+H31</f>
        <v>138822.85999999999</v>
      </c>
      <c r="I25" s="187">
        <f t="shared" ref="I25:I35" si="1">H25/F25*100</f>
        <v>76.838229026562374</v>
      </c>
    </row>
    <row r="26" spans="1:9">
      <c r="A26" s="191"/>
      <c r="B26" s="192"/>
      <c r="C26" s="193"/>
      <c r="D26" s="161">
        <v>3221</v>
      </c>
      <c r="E26" s="160" t="s">
        <v>68</v>
      </c>
      <c r="F26" s="29">
        <v>29200</v>
      </c>
      <c r="G26" s="70">
        <v>0</v>
      </c>
      <c r="H26" s="29">
        <v>18914.02</v>
      </c>
      <c r="I26" s="187">
        <f t="shared" si="1"/>
        <v>64.774041095890411</v>
      </c>
    </row>
    <row r="27" spans="1:9">
      <c r="A27" s="191"/>
      <c r="B27" s="192"/>
      <c r="C27" s="193"/>
      <c r="D27" s="161">
        <v>3222</v>
      </c>
      <c r="E27" s="160" t="s">
        <v>69</v>
      </c>
      <c r="F27" s="29">
        <v>46718</v>
      </c>
      <c r="G27" s="70">
        <v>0</v>
      </c>
      <c r="H27" s="29">
        <v>53961.68</v>
      </c>
      <c r="I27" s="187">
        <f t="shared" si="1"/>
        <v>115.50511580119012</v>
      </c>
    </row>
    <row r="28" spans="1:9">
      <c r="A28" s="191"/>
      <c r="B28" s="192"/>
      <c r="C28" s="193"/>
      <c r="D28" s="161">
        <v>3223</v>
      </c>
      <c r="E28" s="160" t="s">
        <v>70</v>
      </c>
      <c r="F28" s="29">
        <v>72997</v>
      </c>
      <c r="G28" s="70">
        <v>0</v>
      </c>
      <c r="H28" s="29">
        <v>32301.39</v>
      </c>
      <c r="I28" s="187">
        <f t="shared" si="1"/>
        <v>44.250297957450307</v>
      </c>
    </row>
    <row r="29" spans="1:9">
      <c r="A29" s="191"/>
      <c r="B29" s="192"/>
      <c r="C29" s="193"/>
      <c r="D29" s="161">
        <v>3224</v>
      </c>
      <c r="E29" s="160" t="s">
        <v>71</v>
      </c>
      <c r="F29" s="29">
        <v>11680</v>
      </c>
      <c r="G29" s="70">
        <v>0</v>
      </c>
      <c r="H29" s="29">
        <v>12532.17</v>
      </c>
      <c r="I29" s="187">
        <f t="shared" si="1"/>
        <v>107.29597602739727</v>
      </c>
    </row>
    <row r="30" spans="1:9">
      <c r="A30" s="191"/>
      <c r="B30" s="192"/>
      <c r="C30" s="192"/>
      <c r="D30" s="161">
        <v>3225</v>
      </c>
      <c r="E30" s="160" t="s">
        <v>72</v>
      </c>
      <c r="F30" s="29">
        <v>20074</v>
      </c>
      <c r="G30" s="70">
        <v>0</v>
      </c>
      <c r="H30" s="29">
        <v>21113.599999999999</v>
      </c>
      <c r="I30" s="187">
        <f t="shared" si="1"/>
        <v>105.17883829829631</v>
      </c>
    </row>
    <row r="31" spans="1:9">
      <c r="A31" s="191"/>
      <c r="B31" s="192"/>
      <c r="C31" s="192"/>
      <c r="D31" s="161">
        <v>3227</v>
      </c>
      <c r="E31" s="160" t="s">
        <v>73</v>
      </c>
      <c r="F31" s="29">
        <v>0</v>
      </c>
      <c r="G31" s="70">
        <v>0</v>
      </c>
      <c r="H31" s="29">
        <v>0</v>
      </c>
      <c r="I31" s="187">
        <v>0</v>
      </c>
    </row>
    <row r="32" spans="1:9">
      <c r="A32" s="191"/>
      <c r="B32" s="192"/>
      <c r="C32" s="154">
        <v>323</v>
      </c>
      <c r="D32" s="155"/>
      <c r="E32" s="156" t="s">
        <v>74</v>
      </c>
      <c r="F32" s="27">
        <f>SUM(F33:F39)</f>
        <v>36280</v>
      </c>
      <c r="G32" s="27">
        <f>SUM(G33:G39)</f>
        <v>0</v>
      </c>
      <c r="H32" s="27">
        <f>SUM(H33:H39)</f>
        <v>26614.57</v>
      </c>
      <c r="I32" s="187">
        <f t="shared" si="1"/>
        <v>73.358792723263505</v>
      </c>
    </row>
    <row r="33" spans="1:9">
      <c r="A33" s="191"/>
      <c r="B33" s="192"/>
      <c r="C33" s="192"/>
      <c r="D33" s="161">
        <v>3231</v>
      </c>
      <c r="E33" s="160" t="s">
        <v>75</v>
      </c>
      <c r="F33" s="29">
        <v>0</v>
      </c>
      <c r="G33" s="70">
        <v>0</v>
      </c>
      <c r="H33" s="29">
        <v>0</v>
      </c>
      <c r="I33" s="187">
        <v>0</v>
      </c>
    </row>
    <row r="34" spans="1:9">
      <c r="A34" s="191"/>
      <c r="B34" s="192"/>
      <c r="C34" s="192"/>
      <c r="D34" s="161">
        <v>3232</v>
      </c>
      <c r="E34" s="160" t="s">
        <v>76</v>
      </c>
      <c r="F34" s="29">
        <v>21680</v>
      </c>
      <c r="G34" s="70">
        <v>0</v>
      </c>
      <c r="H34" s="29">
        <v>24001.279999999999</v>
      </c>
      <c r="I34" s="187">
        <f t="shared" si="1"/>
        <v>110.7070110701107</v>
      </c>
    </row>
    <row r="35" spans="1:9">
      <c r="A35" s="191"/>
      <c r="B35" s="192"/>
      <c r="C35" s="192"/>
      <c r="D35" s="161">
        <v>3234</v>
      </c>
      <c r="E35" s="160" t="s">
        <v>78</v>
      </c>
      <c r="F35" s="29">
        <v>7300</v>
      </c>
      <c r="G35" s="70">
        <v>0</v>
      </c>
      <c r="H35" s="29">
        <v>1772.27</v>
      </c>
      <c r="I35" s="187">
        <f t="shared" si="1"/>
        <v>24.277671232876713</v>
      </c>
    </row>
    <row r="36" spans="1:9">
      <c r="A36" s="191"/>
      <c r="B36" s="192"/>
      <c r="C36" s="192"/>
      <c r="D36" s="161">
        <v>3236</v>
      </c>
      <c r="E36" s="160" t="s">
        <v>79</v>
      </c>
      <c r="F36" s="29">
        <v>7300</v>
      </c>
      <c r="G36" s="70">
        <v>0</v>
      </c>
      <c r="H36" s="29">
        <v>841.02</v>
      </c>
      <c r="I36" s="187">
        <f>H36/F36*100</f>
        <v>11.520821917808219</v>
      </c>
    </row>
    <row r="37" spans="1:9">
      <c r="A37" s="191"/>
      <c r="B37" s="192"/>
      <c r="C37" s="192"/>
      <c r="D37" s="161">
        <v>3237</v>
      </c>
      <c r="E37" s="160" t="s">
        <v>80</v>
      </c>
      <c r="F37" s="29">
        <v>0</v>
      </c>
      <c r="G37" s="70">
        <v>0</v>
      </c>
      <c r="H37" s="29">
        <v>0</v>
      </c>
      <c r="I37" s="187">
        <v>0</v>
      </c>
    </row>
    <row r="38" spans="1:9">
      <c r="A38" s="191"/>
      <c r="B38" s="192"/>
      <c r="C38" s="192"/>
      <c r="D38" s="161">
        <v>3238</v>
      </c>
      <c r="E38" s="160" t="s">
        <v>107</v>
      </c>
      <c r="F38" s="29">
        <v>0</v>
      </c>
      <c r="G38" s="70">
        <v>0</v>
      </c>
      <c r="H38" s="29">
        <v>0</v>
      </c>
      <c r="I38" s="187">
        <v>0</v>
      </c>
    </row>
    <row r="39" spans="1:9">
      <c r="A39" s="191"/>
      <c r="B39" s="192"/>
      <c r="C39" s="192"/>
      <c r="D39" s="161">
        <v>3239</v>
      </c>
      <c r="E39" s="160" t="s">
        <v>81</v>
      </c>
      <c r="F39" s="29">
        <v>0</v>
      </c>
      <c r="G39" s="70">
        <v>0</v>
      </c>
      <c r="H39" s="29">
        <v>0</v>
      </c>
      <c r="I39" s="187">
        <v>0</v>
      </c>
    </row>
    <row r="40" spans="1:9">
      <c r="A40" s="191"/>
      <c r="B40" s="192"/>
      <c r="C40" s="154">
        <v>329</v>
      </c>
      <c r="D40" s="155"/>
      <c r="E40" s="154" t="s">
        <v>82</v>
      </c>
      <c r="F40" s="27">
        <f>F41+F42+F43+F44</f>
        <v>4336</v>
      </c>
      <c r="G40" s="27">
        <f>G41+G42+G43+G44</f>
        <v>0</v>
      </c>
      <c r="H40" s="27">
        <f>H41+H42+H43+H44</f>
        <v>3976</v>
      </c>
      <c r="I40" s="187">
        <f>H40/F40*100</f>
        <v>91.697416974169741</v>
      </c>
    </row>
    <row r="41" spans="1:9">
      <c r="A41" s="191"/>
      <c r="B41" s="192"/>
      <c r="C41" s="192"/>
      <c r="D41" s="161">
        <v>3291</v>
      </c>
      <c r="E41" s="160" t="s">
        <v>83</v>
      </c>
      <c r="F41" s="29">
        <v>0</v>
      </c>
      <c r="G41" s="70">
        <v>0</v>
      </c>
      <c r="H41" s="29">
        <v>0</v>
      </c>
      <c r="I41" s="187">
        <v>0</v>
      </c>
    </row>
    <row r="42" spans="1:9">
      <c r="A42" s="191"/>
      <c r="B42" s="192"/>
      <c r="C42" s="192"/>
      <c r="D42" s="161">
        <v>3292</v>
      </c>
      <c r="E42" s="160" t="s">
        <v>84</v>
      </c>
      <c r="F42" s="29">
        <v>0</v>
      </c>
      <c r="G42" s="70">
        <v>0</v>
      </c>
      <c r="H42" s="29">
        <v>0</v>
      </c>
      <c r="I42" s="187">
        <v>0</v>
      </c>
    </row>
    <row r="43" spans="1:9">
      <c r="A43" s="191"/>
      <c r="B43" s="192"/>
      <c r="C43" s="192"/>
      <c r="D43" s="161">
        <v>3295</v>
      </c>
      <c r="E43" s="160" t="s">
        <v>85</v>
      </c>
      <c r="F43" s="29">
        <v>4336</v>
      </c>
      <c r="G43" s="70">
        <v>0</v>
      </c>
      <c r="H43" s="29">
        <v>3976</v>
      </c>
      <c r="I43" s="187">
        <f t="shared" ref="I43:I62" si="2">H43/F43*100</f>
        <v>91.697416974169741</v>
      </c>
    </row>
    <row r="44" spans="1:9">
      <c r="A44" s="191"/>
      <c r="B44" s="192"/>
      <c r="C44" s="192"/>
      <c r="D44" s="161">
        <v>3299</v>
      </c>
      <c r="E44" s="160" t="s">
        <v>82</v>
      </c>
      <c r="F44" s="29">
        <v>0</v>
      </c>
      <c r="G44" s="70">
        <v>0</v>
      </c>
      <c r="H44" s="29">
        <v>0</v>
      </c>
      <c r="I44" s="187">
        <v>0</v>
      </c>
    </row>
    <row r="45" spans="1:9">
      <c r="A45" s="194"/>
      <c r="B45" s="165">
        <v>34</v>
      </c>
      <c r="C45" s="158"/>
      <c r="D45" s="159"/>
      <c r="E45" s="158" t="s">
        <v>86</v>
      </c>
      <c r="F45" s="26">
        <f>F46</f>
        <v>1621</v>
      </c>
      <c r="G45" s="26">
        <f>G46</f>
        <v>0</v>
      </c>
      <c r="H45" s="26">
        <f>H46</f>
        <v>1207.77</v>
      </c>
      <c r="I45" s="187">
        <f t="shared" si="2"/>
        <v>74.507711289327574</v>
      </c>
    </row>
    <row r="46" spans="1:9">
      <c r="A46" s="190"/>
      <c r="B46" s="160"/>
      <c r="C46" s="157">
        <v>343</v>
      </c>
      <c r="D46" s="161"/>
      <c r="E46" s="160" t="s">
        <v>87</v>
      </c>
      <c r="F46" s="29">
        <f>F47+F48</f>
        <v>1621</v>
      </c>
      <c r="G46" s="29">
        <f>G47+G48</f>
        <v>0</v>
      </c>
      <c r="H46" s="29">
        <f>H47+H48</f>
        <v>1207.77</v>
      </c>
      <c r="I46" s="187">
        <f t="shared" si="2"/>
        <v>74.507711289327574</v>
      </c>
    </row>
    <row r="47" spans="1:9">
      <c r="A47" s="190"/>
      <c r="B47" s="160"/>
      <c r="C47" s="160"/>
      <c r="D47" s="161">
        <v>3431</v>
      </c>
      <c r="E47" s="160" t="s">
        <v>88</v>
      </c>
      <c r="F47" s="29">
        <v>1460</v>
      </c>
      <c r="G47" s="29">
        <v>0</v>
      </c>
      <c r="H47" s="29">
        <v>920.84</v>
      </c>
      <c r="I47" s="187">
        <f t="shared" si="2"/>
        <v>63.071232876712337</v>
      </c>
    </row>
    <row r="48" spans="1:9">
      <c r="A48" s="190"/>
      <c r="B48" s="160"/>
      <c r="C48" s="160"/>
      <c r="D48" s="161">
        <v>3434</v>
      </c>
      <c r="E48" s="160" t="s">
        <v>115</v>
      </c>
      <c r="F48" s="29">
        <v>161</v>
      </c>
      <c r="G48" s="29">
        <v>0</v>
      </c>
      <c r="H48" s="29">
        <v>286.93</v>
      </c>
      <c r="I48" s="187">
        <f t="shared" si="2"/>
        <v>178.21739130434784</v>
      </c>
    </row>
    <row r="49" spans="1:9" ht="51">
      <c r="A49" s="194"/>
      <c r="B49" s="165">
        <v>37</v>
      </c>
      <c r="C49" s="158"/>
      <c r="D49" s="159"/>
      <c r="E49" s="162" t="s">
        <v>90</v>
      </c>
      <c r="F49" s="26">
        <f>F50</f>
        <v>16644</v>
      </c>
      <c r="G49" s="26">
        <f>G50</f>
        <v>0</v>
      </c>
      <c r="H49" s="26">
        <f>H50</f>
        <v>15173.8</v>
      </c>
      <c r="I49" s="187">
        <f t="shared" si="2"/>
        <v>91.166786830088924</v>
      </c>
    </row>
    <row r="50" spans="1:9" ht="25.5">
      <c r="A50" s="190"/>
      <c r="B50" s="160"/>
      <c r="C50" s="157">
        <v>372</v>
      </c>
      <c r="D50" s="161"/>
      <c r="E50" s="163" t="s">
        <v>91</v>
      </c>
      <c r="F50" s="29">
        <f>F51+F52</f>
        <v>16644</v>
      </c>
      <c r="G50" s="29">
        <f>G51</f>
        <v>0</v>
      </c>
      <c r="H50" s="29">
        <f>H51+H52</f>
        <v>15173.8</v>
      </c>
      <c r="I50" s="187">
        <f t="shared" si="2"/>
        <v>91.166786830088924</v>
      </c>
    </row>
    <row r="51" spans="1:9" ht="25.5">
      <c r="A51" s="190"/>
      <c r="B51" s="160"/>
      <c r="C51" s="160"/>
      <c r="D51" s="161">
        <v>3721</v>
      </c>
      <c r="E51" s="163" t="s">
        <v>92</v>
      </c>
      <c r="F51" s="29">
        <v>10220</v>
      </c>
      <c r="G51" s="29">
        <v>0</v>
      </c>
      <c r="H51" s="29">
        <v>6949.82</v>
      </c>
      <c r="I51" s="187">
        <f t="shared" si="2"/>
        <v>68.002152641878666</v>
      </c>
    </row>
    <row r="52" spans="1:9" ht="25.5">
      <c r="A52" s="190"/>
      <c r="B52" s="160"/>
      <c r="C52" s="160"/>
      <c r="D52" s="161">
        <v>3722</v>
      </c>
      <c r="E52" s="163" t="s">
        <v>93</v>
      </c>
      <c r="F52" s="29">
        <v>6424</v>
      </c>
      <c r="G52" s="29">
        <v>0</v>
      </c>
      <c r="H52" s="29">
        <v>8223.98</v>
      </c>
      <c r="I52" s="187">
        <f t="shared" si="2"/>
        <v>128.01961394769614</v>
      </c>
    </row>
    <row r="53" spans="1:9" ht="27" customHeight="1">
      <c r="A53" s="251" t="s">
        <v>148</v>
      </c>
      <c r="B53" s="252"/>
      <c r="C53" s="252"/>
      <c r="D53" s="252"/>
      <c r="E53" s="186" t="s">
        <v>111</v>
      </c>
      <c r="F53" s="30">
        <f t="shared" ref="F53:H54" si="3">F54</f>
        <v>217770</v>
      </c>
      <c r="G53" s="30">
        <f t="shared" si="3"/>
        <v>0</v>
      </c>
      <c r="H53" s="30">
        <f t="shared" si="3"/>
        <v>179667.47</v>
      </c>
      <c r="I53" s="187">
        <f t="shared" si="2"/>
        <v>82.50331542453047</v>
      </c>
    </row>
    <row r="54" spans="1:9">
      <c r="A54" s="12">
        <v>3</v>
      </c>
      <c r="B54" s="1"/>
      <c r="C54" s="1"/>
      <c r="D54" s="188"/>
      <c r="E54" s="1" t="s">
        <v>4</v>
      </c>
      <c r="F54" s="26">
        <f>F55+F73</f>
        <v>217770</v>
      </c>
      <c r="G54" s="26">
        <f t="shared" si="3"/>
        <v>0</v>
      </c>
      <c r="H54" s="26">
        <f>H55+H73</f>
        <v>179667.47</v>
      </c>
      <c r="I54" s="187">
        <f t="shared" si="2"/>
        <v>82.50331542453047</v>
      </c>
    </row>
    <row r="55" spans="1:9">
      <c r="A55" s="15"/>
      <c r="B55" s="1">
        <v>32</v>
      </c>
      <c r="C55" s="140"/>
      <c r="D55" s="189"/>
      <c r="E55" s="140" t="s">
        <v>12</v>
      </c>
      <c r="F55" s="26">
        <f>F56+F62+F68</f>
        <v>217770</v>
      </c>
      <c r="G55" s="26">
        <f>G56+G62+G68</f>
        <v>0</v>
      </c>
      <c r="H55" s="26">
        <f>H56+H62+H68</f>
        <v>175296.59</v>
      </c>
      <c r="I55" s="187">
        <f t="shared" si="2"/>
        <v>80.49620700739311</v>
      </c>
    </row>
    <row r="56" spans="1:9">
      <c r="A56" s="190"/>
      <c r="B56" s="160"/>
      <c r="C56" s="154">
        <v>322</v>
      </c>
      <c r="D56" s="155"/>
      <c r="E56" s="156" t="s">
        <v>67</v>
      </c>
      <c r="F56" s="27">
        <f>SUM(F57:F61)</f>
        <v>177458</v>
      </c>
      <c r="G56" s="27">
        <f>SUM(G57:G61)</f>
        <v>0</v>
      </c>
      <c r="H56" s="27">
        <f>SUM(H57:H61)</f>
        <v>144625.45000000001</v>
      </c>
      <c r="I56" s="187">
        <f t="shared" si="2"/>
        <v>81.498410891591249</v>
      </c>
    </row>
    <row r="57" spans="1:9">
      <c r="A57" s="190"/>
      <c r="B57" s="160"/>
      <c r="C57" s="160"/>
      <c r="D57" s="161">
        <v>3221</v>
      </c>
      <c r="E57" s="160" t="s">
        <v>68</v>
      </c>
      <c r="F57" s="29">
        <v>15739</v>
      </c>
      <c r="G57" s="70">
        <v>0</v>
      </c>
      <c r="H57" s="29">
        <v>9366.01</v>
      </c>
      <c r="I57" s="187">
        <f t="shared" si="2"/>
        <v>59.508291505178221</v>
      </c>
    </row>
    <row r="58" spans="1:9">
      <c r="A58" s="190"/>
      <c r="B58" s="160"/>
      <c r="C58" s="160"/>
      <c r="D58" s="161">
        <v>3222</v>
      </c>
      <c r="E58" s="160" t="s">
        <v>69</v>
      </c>
      <c r="F58" s="29">
        <v>131688</v>
      </c>
      <c r="G58" s="70">
        <v>0</v>
      </c>
      <c r="H58" s="29">
        <v>111426.45</v>
      </c>
      <c r="I58" s="187">
        <f t="shared" si="2"/>
        <v>84.613973938399852</v>
      </c>
    </row>
    <row r="59" spans="1:9">
      <c r="A59" s="190"/>
      <c r="B59" s="153"/>
      <c r="C59" s="153"/>
      <c r="D59" s="166">
        <v>3223</v>
      </c>
      <c r="E59" s="153" t="s">
        <v>70</v>
      </c>
      <c r="F59" s="38">
        <v>22804</v>
      </c>
      <c r="G59" s="38">
        <v>0</v>
      </c>
      <c r="H59" s="38">
        <v>17370.509999999998</v>
      </c>
      <c r="I59" s="187">
        <f t="shared" si="2"/>
        <v>76.17308366953165</v>
      </c>
    </row>
    <row r="60" spans="1:9">
      <c r="A60" s="190"/>
      <c r="B60" s="160"/>
      <c r="C60" s="160"/>
      <c r="D60" s="161">
        <v>3224</v>
      </c>
      <c r="E60" s="160" t="s">
        <v>71</v>
      </c>
      <c r="F60" s="29">
        <v>0</v>
      </c>
      <c r="G60" s="70">
        <v>0</v>
      </c>
      <c r="H60" s="29">
        <v>0</v>
      </c>
      <c r="I60" s="187">
        <v>0</v>
      </c>
    </row>
    <row r="61" spans="1:9">
      <c r="A61" s="190"/>
      <c r="B61" s="160"/>
      <c r="C61" s="160"/>
      <c r="D61" s="161">
        <v>3227</v>
      </c>
      <c r="E61" s="160" t="s">
        <v>73</v>
      </c>
      <c r="F61" s="29">
        <v>7227</v>
      </c>
      <c r="G61" s="70">
        <v>0</v>
      </c>
      <c r="H61" s="29">
        <v>6462.48</v>
      </c>
      <c r="I61" s="187">
        <v>0</v>
      </c>
    </row>
    <row r="62" spans="1:9">
      <c r="A62" s="190"/>
      <c r="B62" s="160"/>
      <c r="C62" s="154">
        <v>323</v>
      </c>
      <c r="D62" s="155"/>
      <c r="E62" s="156" t="s">
        <v>74</v>
      </c>
      <c r="F62" s="27">
        <f>F63+F64+F65+F66+F67</f>
        <v>28877</v>
      </c>
      <c r="G62" s="27">
        <f t="shared" ref="G62:H62" si="4">G63+G64+G65+G66+G67</f>
        <v>0</v>
      </c>
      <c r="H62" s="27">
        <f t="shared" si="4"/>
        <v>21307.4</v>
      </c>
      <c r="I62" s="187">
        <f t="shared" si="2"/>
        <v>73.786750701250142</v>
      </c>
    </row>
    <row r="63" spans="1:9">
      <c r="A63" s="190"/>
      <c r="B63" s="160"/>
      <c r="C63" s="160"/>
      <c r="D63" s="161">
        <v>3231</v>
      </c>
      <c r="E63" s="160" t="s">
        <v>75</v>
      </c>
      <c r="F63" s="29">
        <v>8592</v>
      </c>
      <c r="G63" s="70">
        <v>0</v>
      </c>
      <c r="H63" s="29">
        <v>5855.19</v>
      </c>
      <c r="I63" s="187">
        <v>0</v>
      </c>
    </row>
    <row r="64" spans="1:9">
      <c r="A64" s="190"/>
      <c r="B64" s="160"/>
      <c r="C64" s="160"/>
      <c r="D64" s="161">
        <v>3232</v>
      </c>
      <c r="E64" s="160" t="s">
        <v>76</v>
      </c>
      <c r="F64" s="29">
        <v>1494</v>
      </c>
      <c r="G64" s="70">
        <v>0</v>
      </c>
      <c r="H64" s="29">
        <v>0</v>
      </c>
      <c r="I64" s="187">
        <f t="shared" ref="I64:I66" si="5">H64/F64*100</f>
        <v>0</v>
      </c>
    </row>
    <row r="65" spans="1:9">
      <c r="A65" s="190"/>
      <c r="B65" s="160"/>
      <c r="C65" s="160"/>
      <c r="D65" s="161">
        <v>3233</v>
      </c>
      <c r="E65" s="160" t="s">
        <v>77</v>
      </c>
      <c r="F65" s="29">
        <v>0</v>
      </c>
      <c r="G65" s="70">
        <v>0</v>
      </c>
      <c r="H65" s="29">
        <v>0</v>
      </c>
      <c r="I65" s="187">
        <v>0</v>
      </c>
    </row>
    <row r="66" spans="1:9">
      <c r="A66" s="190"/>
      <c r="B66" s="160"/>
      <c r="C66" s="160"/>
      <c r="D66" s="161">
        <v>3234</v>
      </c>
      <c r="E66" s="160" t="s">
        <v>78</v>
      </c>
      <c r="F66" s="29">
        <v>12206</v>
      </c>
      <c r="G66" s="70">
        <v>0</v>
      </c>
      <c r="H66" s="29">
        <v>6686.88</v>
      </c>
      <c r="I66" s="187">
        <f t="shared" si="5"/>
        <v>54.783549074225789</v>
      </c>
    </row>
    <row r="67" spans="1:9">
      <c r="A67" s="190"/>
      <c r="B67" s="160"/>
      <c r="C67" s="160"/>
      <c r="D67" s="161">
        <v>3239</v>
      </c>
      <c r="E67" s="160" t="s">
        <v>81</v>
      </c>
      <c r="F67" s="29">
        <v>6585</v>
      </c>
      <c r="G67" s="70">
        <v>0</v>
      </c>
      <c r="H67" s="29">
        <v>8765.33</v>
      </c>
      <c r="I67" s="187">
        <f>H67/F67*100</f>
        <v>133.11055429005313</v>
      </c>
    </row>
    <row r="68" spans="1:9">
      <c r="A68" s="190"/>
      <c r="B68" s="160"/>
      <c r="C68" s="154">
        <v>329</v>
      </c>
      <c r="D68" s="155"/>
      <c r="E68" s="154" t="s">
        <v>82</v>
      </c>
      <c r="F68" s="27">
        <f>F69+F70+F72+F71</f>
        <v>11435</v>
      </c>
      <c r="G68" s="27">
        <f>G69+G70+G72+G71</f>
        <v>0</v>
      </c>
      <c r="H68" s="27">
        <f>H69+H70+H72+H71</f>
        <v>9363.74</v>
      </c>
      <c r="I68" s="187">
        <f>H68/F68*100</f>
        <v>81.886663751639702</v>
      </c>
    </row>
    <row r="69" spans="1:9">
      <c r="A69" s="190"/>
      <c r="B69" s="160"/>
      <c r="C69" s="160"/>
      <c r="D69" s="161">
        <v>3291</v>
      </c>
      <c r="E69" s="160" t="s">
        <v>83</v>
      </c>
      <c r="F69" s="29">
        <v>1638</v>
      </c>
      <c r="G69" s="70">
        <v>0</v>
      </c>
      <c r="H69" s="29">
        <v>316.94</v>
      </c>
      <c r="I69" s="187">
        <f>H69/F69*100</f>
        <v>19.349206349206348</v>
      </c>
    </row>
    <row r="70" spans="1:9">
      <c r="A70" s="190"/>
      <c r="B70" s="160"/>
      <c r="C70" s="160"/>
      <c r="D70" s="161">
        <v>3292</v>
      </c>
      <c r="E70" s="160" t="s">
        <v>84</v>
      </c>
      <c r="F70" s="29">
        <v>964</v>
      </c>
      <c r="G70" s="70">
        <v>0</v>
      </c>
      <c r="H70" s="29">
        <v>2100.3200000000002</v>
      </c>
      <c r="I70" s="187">
        <f>H70/F70*100</f>
        <v>217.87551867219918</v>
      </c>
    </row>
    <row r="71" spans="1:9">
      <c r="A71" s="190"/>
      <c r="B71" s="160"/>
      <c r="C71" s="160"/>
      <c r="D71" s="161">
        <v>3295</v>
      </c>
      <c r="E71" s="160" t="s">
        <v>85</v>
      </c>
      <c r="F71" s="29">
        <v>0</v>
      </c>
      <c r="G71" s="70">
        <v>0</v>
      </c>
      <c r="H71" s="29">
        <v>111.5</v>
      </c>
      <c r="I71" s="187">
        <v>0</v>
      </c>
    </row>
    <row r="72" spans="1:9">
      <c r="A72" s="190"/>
      <c r="B72" s="160"/>
      <c r="C72" s="160"/>
      <c r="D72" s="161">
        <v>3299</v>
      </c>
      <c r="E72" s="160" t="s">
        <v>82</v>
      </c>
      <c r="F72" s="29">
        <v>8833</v>
      </c>
      <c r="G72" s="70">
        <v>0</v>
      </c>
      <c r="H72" s="29">
        <v>6834.98</v>
      </c>
      <c r="I72" s="187">
        <f t="shared" ref="I72:I86" si="6">H72/F72*100</f>
        <v>77.380052077436872</v>
      </c>
    </row>
    <row r="73" spans="1:9">
      <c r="A73" s="190"/>
      <c r="B73" s="158">
        <v>36</v>
      </c>
      <c r="C73" s="160"/>
      <c r="D73" s="161"/>
      <c r="E73" s="158" t="s">
        <v>187</v>
      </c>
      <c r="F73" s="29">
        <f>F74</f>
        <v>0</v>
      </c>
      <c r="G73" s="29">
        <f>G74</f>
        <v>0</v>
      </c>
      <c r="H73" s="29">
        <f>H74</f>
        <v>4370.88</v>
      </c>
      <c r="I73" s="187">
        <v>0</v>
      </c>
    </row>
    <row r="74" spans="1:9" ht="25.5">
      <c r="A74" s="190"/>
      <c r="B74" s="158"/>
      <c r="C74" s="160">
        <v>369</v>
      </c>
      <c r="D74" s="161"/>
      <c r="E74" s="163" t="s">
        <v>51</v>
      </c>
      <c r="F74" s="29">
        <v>0</v>
      </c>
      <c r="G74" s="70">
        <v>0</v>
      </c>
      <c r="H74" s="29">
        <f>H75</f>
        <v>4370.88</v>
      </c>
      <c r="I74" s="187">
        <v>0</v>
      </c>
    </row>
    <row r="75" spans="1:9" ht="38.25">
      <c r="A75" s="190"/>
      <c r="B75" s="160"/>
      <c r="C75" s="160"/>
      <c r="D75" s="161">
        <v>3691</v>
      </c>
      <c r="E75" s="163" t="s">
        <v>52</v>
      </c>
      <c r="F75" s="29">
        <v>0</v>
      </c>
      <c r="G75" s="70">
        <v>0</v>
      </c>
      <c r="H75" s="29">
        <v>4370.88</v>
      </c>
      <c r="I75" s="187">
        <v>0</v>
      </c>
    </row>
    <row r="76" spans="1:9" s="19" customFormat="1" ht="40.15" customHeight="1">
      <c r="A76" s="255" t="s">
        <v>163</v>
      </c>
      <c r="B76" s="256"/>
      <c r="C76" s="256"/>
      <c r="D76" s="256"/>
      <c r="E76" s="211" t="s">
        <v>129</v>
      </c>
      <c r="F76" s="71">
        <f>F77+F115</f>
        <v>299189</v>
      </c>
      <c r="G76" s="71">
        <f>G77+G115</f>
        <v>0</v>
      </c>
      <c r="H76" s="71">
        <f>H77+H115</f>
        <v>363919.92999999993</v>
      </c>
      <c r="I76" s="187">
        <f t="shared" si="6"/>
        <v>121.63546453913744</v>
      </c>
    </row>
    <row r="77" spans="1:9" s="19" customFormat="1" ht="41.45" customHeight="1">
      <c r="A77" s="251" t="s">
        <v>149</v>
      </c>
      <c r="B77" s="252"/>
      <c r="C77" s="252"/>
      <c r="D77" s="252"/>
      <c r="E77" s="186" t="s">
        <v>112</v>
      </c>
      <c r="F77" s="30">
        <f>F78</f>
        <v>299189</v>
      </c>
      <c r="G77" s="30">
        <f>G78</f>
        <v>0</v>
      </c>
      <c r="H77" s="30">
        <f>H78+H111</f>
        <v>361925.82999999996</v>
      </c>
      <c r="I77" s="187">
        <f t="shared" si="6"/>
        <v>120.9689627626684</v>
      </c>
    </row>
    <row r="78" spans="1:9" s="19" customFormat="1">
      <c r="A78" s="12">
        <v>3</v>
      </c>
      <c r="B78" s="1"/>
      <c r="C78" s="1"/>
      <c r="D78" s="188"/>
      <c r="E78" s="1" t="s">
        <v>4</v>
      </c>
      <c r="F78" s="26">
        <f>F79+F87</f>
        <v>299189</v>
      </c>
      <c r="G78" s="26">
        <f>G79+G87</f>
        <v>0</v>
      </c>
      <c r="H78" s="26">
        <f>H79+H87+H108</f>
        <v>361048.82999999996</v>
      </c>
      <c r="I78" s="187">
        <f t="shared" si="6"/>
        <v>120.67583701272437</v>
      </c>
    </row>
    <row r="79" spans="1:9" s="19" customFormat="1">
      <c r="A79" s="12"/>
      <c r="B79" s="1">
        <v>31</v>
      </c>
      <c r="C79" s="1"/>
      <c r="D79" s="188"/>
      <c r="E79" s="1" t="s">
        <v>5</v>
      </c>
      <c r="F79" s="26">
        <f>F80+F83+F85</f>
        <v>253400</v>
      </c>
      <c r="G79" s="26">
        <f>G80+G83+G85</f>
        <v>0</v>
      </c>
      <c r="H79" s="26">
        <f>H80+H83+H85</f>
        <v>328161.23</v>
      </c>
      <c r="I79" s="187">
        <f t="shared" si="6"/>
        <v>129.50324782951853</v>
      </c>
    </row>
    <row r="80" spans="1:9" s="19" customFormat="1">
      <c r="A80" s="12"/>
      <c r="B80" s="1"/>
      <c r="C80" s="5">
        <v>311</v>
      </c>
      <c r="D80" s="188"/>
      <c r="E80" s="5" t="s">
        <v>106</v>
      </c>
      <c r="F80" s="26">
        <f>F81+F82</f>
        <v>207700</v>
      </c>
      <c r="G80" s="26">
        <f>G82</f>
        <v>0</v>
      </c>
      <c r="H80" s="26">
        <f>H81+H82</f>
        <v>268128.11</v>
      </c>
      <c r="I80" s="187">
        <f t="shared" si="6"/>
        <v>129.09393837265287</v>
      </c>
    </row>
    <row r="81" spans="1:9" s="19" customFormat="1">
      <c r="A81" s="12"/>
      <c r="B81" s="1"/>
      <c r="C81" s="5"/>
      <c r="D81" s="198">
        <v>3111</v>
      </c>
      <c r="E81" s="5" t="s">
        <v>29</v>
      </c>
      <c r="F81" s="29">
        <v>165500</v>
      </c>
      <c r="G81" s="26">
        <v>0</v>
      </c>
      <c r="H81" s="29">
        <v>254389.51</v>
      </c>
      <c r="I81" s="187">
        <f>H81/F81*100</f>
        <v>153.70967371601211</v>
      </c>
    </row>
    <row r="82" spans="1:9" s="19" customFormat="1">
      <c r="A82" s="12"/>
      <c r="B82" s="1"/>
      <c r="C82" s="1"/>
      <c r="D82" s="198">
        <v>3114</v>
      </c>
      <c r="E82" s="5" t="s">
        <v>61</v>
      </c>
      <c r="F82" s="29">
        <v>42200</v>
      </c>
      <c r="G82" s="26">
        <v>0</v>
      </c>
      <c r="H82" s="29">
        <v>13738.6</v>
      </c>
      <c r="I82" s="187">
        <f t="shared" si="6"/>
        <v>32.555924170616116</v>
      </c>
    </row>
    <row r="83" spans="1:9" s="19" customFormat="1">
      <c r="A83" s="12"/>
      <c r="B83" s="1"/>
      <c r="C83" s="5">
        <v>312</v>
      </c>
      <c r="D83" s="198"/>
      <c r="E83" s="5" t="s">
        <v>123</v>
      </c>
      <c r="F83" s="26">
        <f>F84</f>
        <v>15600</v>
      </c>
      <c r="G83" s="26">
        <f>G84</f>
        <v>0</v>
      </c>
      <c r="H83" s="26">
        <f>H84</f>
        <v>15908.23</v>
      </c>
      <c r="I83" s="187">
        <f t="shared" si="6"/>
        <v>101.97583333333333</v>
      </c>
    </row>
    <row r="84" spans="1:9" s="19" customFormat="1">
      <c r="A84" s="12"/>
      <c r="B84" s="1"/>
      <c r="C84" s="1"/>
      <c r="D84" s="198">
        <v>3121</v>
      </c>
      <c r="E84" s="5" t="s">
        <v>123</v>
      </c>
      <c r="F84" s="26">
        <v>15600</v>
      </c>
      <c r="G84" s="26">
        <v>0</v>
      </c>
      <c r="H84" s="29">
        <v>15908.23</v>
      </c>
      <c r="I84" s="187">
        <f t="shared" si="6"/>
        <v>101.97583333333333</v>
      </c>
    </row>
    <row r="85" spans="1:9" s="19" customFormat="1">
      <c r="A85" s="12"/>
      <c r="B85" s="1"/>
      <c r="C85" s="5">
        <v>313</v>
      </c>
      <c r="D85" s="198"/>
      <c r="E85" s="3" t="s">
        <v>63</v>
      </c>
      <c r="F85" s="26">
        <f>F86</f>
        <v>30100</v>
      </c>
      <c r="G85" s="26">
        <f>G86</f>
        <v>0</v>
      </c>
      <c r="H85" s="26">
        <f>H86</f>
        <v>44124.89</v>
      </c>
      <c r="I85" s="187">
        <f t="shared" si="6"/>
        <v>146.59431893687707</v>
      </c>
    </row>
    <row r="86" spans="1:9" s="19" customFormat="1" ht="25.5">
      <c r="A86" s="12"/>
      <c r="B86" s="1"/>
      <c r="C86" s="1"/>
      <c r="D86" s="198">
        <v>3132</v>
      </c>
      <c r="E86" s="8" t="s">
        <v>64</v>
      </c>
      <c r="F86" s="26">
        <v>30100</v>
      </c>
      <c r="G86" s="26">
        <v>0</v>
      </c>
      <c r="H86" s="29">
        <v>44124.89</v>
      </c>
      <c r="I86" s="187">
        <f t="shared" si="6"/>
        <v>146.59431893687707</v>
      </c>
    </row>
    <row r="87" spans="1:9" s="19" customFormat="1">
      <c r="A87" s="15"/>
      <c r="B87" s="1">
        <v>32</v>
      </c>
      <c r="C87" s="140"/>
      <c r="D87" s="189"/>
      <c r="E87" s="140" t="s">
        <v>12</v>
      </c>
      <c r="F87" s="26">
        <f>F88+F92+F99+F105</f>
        <v>45789</v>
      </c>
      <c r="G87" s="26">
        <f t="shared" ref="G87" si="7">G88</f>
        <v>0</v>
      </c>
      <c r="H87" s="26">
        <f>H88+H92+H99+H105</f>
        <v>31567.599999999999</v>
      </c>
      <c r="I87" s="187">
        <f>H87/F87*100</f>
        <v>68.941448819585489</v>
      </c>
    </row>
    <row r="88" spans="1:9" s="19" customFormat="1">
      <c r="A88" s="15"/>
      <c r="B88" s="1"/>
      <c r="C88" s="2">
        <v>321</v>
      </c>
      <c r="D88" s="189"/>
      <c r="E88" s="2" t="s">
        <v>30</v>
      </c>
      <c r="F88" s="26">
        <f>F89+F90+F91</f>
        <v>9306</v>
      </c>
      <c r="G88" s="26">
        <f>G90</f>
        <v>0</v>
      </c>
      <c r="H88" s="26">
        <f>H89+H90+H91</f>
        <v>8095.29</v>
      </c>
      <c r="I88" s="187">
        <f>H88/F88*100</f>
        <v>86.990006447453254</v>
      </c>
    </row>
    <row r="89" spans="1:9" s="19" customFormat="1">
      <c r="A89" s="15"/>
      <c r="B89" s="1"/>
      <c r="C89" s="2"/>
      <c r="D89" s="195">
        <v>3211</v>
      </c>
      <c r="E89" s="8" t="s">
        <v>31</v>
      </c>
      <c r="F89" s="29">
        <v>1241</v>
      </c>
      <c r="G89" s="26"/>
      <c r="H89" s="29">
        <v>652.32000000000005</v>
      </c>
      <c r="I89" s="187">
        <f>H89/F89*100</f>
        <v>52.564061240934734</v>
      </c>
    </row>
    <row r="90" spans="1:9" s="19" customFormat="1" ht="25.5">
      <c r="A90" s="15"/>
      <c r="B90" s="1"/>
      <c r="C90" s="2"/>
      <c r="D90" s="10">
        <v>3212</v>
      </c>
      <c r="E90" s="9" t="s">
        <v>65</v>
      </c>
      <c r="F90" s="29">
        <v>7700</v>
      </c>
      <c r="G90" s="26">
        <v>0</v>
      </c>
      <c r="H90" s="29">
        <v>7282.97</v>
      </c>
      <c r="I90" s="187">
        <f>H90/F90*100</f>
        <v>94.584025974025977</v>
      </c>
    </row>
    <row r="91" spans="1:9" s="19" customFormat="1" ht="25.5">
      <c r="A91" s="15"/>
      <c r="B91" s="1"/>
      <c r="C91" s="140"/>
      <c r="D91" s="195">
        <v>3213</v>
      </c>
      <c r="E91" s="8" t="s">
        <v>66</v>
      </c>
      <c r="F91" s="29">
        <v>365</v>
      </c>
      <c r="G91" s="26">
        <v>0</v>
      </c>
      <c r="H91" s="29">
        <v>160</v>
      </c>
      <c r="I91" s="187">
        <f>H90/F90*100</f>
        <v>94.584025974025977</v>
      </c>
    </row>
    <row r="92" spans="1:9" s="19" customFormat="1" ht="15">
      <c r="A92" s="15"/>
      <c r="B92" s="199"/>
      <c r="C92" s="199">
        <v>322</v>
      </c>
      <c r="D92" s="199"/>
      <c r="E92" s="193" t="s">
        <v>67</v>
      </c>
      <c r="F92" s="39">
        <f>F93+F94+F95+F96+F97+F98</f>
        <v>12936</v>
      </c>
      <c r="G92" s="39">
        <f>G95</f>
        <v>0</v>
      </c>
      <c r="H92" s="39">
        <f>H94+H93+H95+H96+H98+H97</f>
        <v>6321.1999999999989</v>
      </c>
      <c r="I92" s="187">
        <f t="shared" ref="I92:I107" si="8">H91/F91*100</f>
        <v>43.835616438356162</v>
      </c>
    </row>
    <row r="93" spans="1:9" s="19" customFormat="1" ht="25.5">
      <c r="A93" s="15"/>
      <c r="B93" s="199"/>
      <c r="C93" s="199"/>
      <c r="D93" s="199">
        <v>3221</v>
      </c>
      <c r="E93" s="200" t="s">
        <v>68</v>
      </c>
      <c r="F93" s="40">
        <v>1820</v>
      </c>
      <c r="G93" s="39">
        <v>0</v>
      </c>
      <c r="H93" s="39">
        <v>105.2</v>
      </c>
      <c r="I93" s="187">
        <f t="shared" si="8"/>
        <v>48.865182436611001</v>
      </c>
    </row>
    <row r="94" spans="1:9" s="19" customFormat="1" ht="15">
      <c r="A94" s="15"/>
      <c r="B94" s="199"/>
      <c r="C94" s="199"/>
      <c r="D94" s="199">
        <v>3222</v>
      </c>
      <c r="E94" s="160" t="s">
        <v>69</v>
      </c>
      <c r="F94" s="40">
        <v>3950</v>
      </c>
      <c r="G94" s="39">
        <v>0</v>
      </c>
      <c r="H94" s="40">
        <v>1966.98</v>
      </c>
      <c r="I94" s="187">
        <f t="shared" si="8"/>
        <v>5.7802197802197801</v>
      </c>
    </row>
    <row r="95" spans="1:9" s="19" customFormat="1" ht="15">
      <c r="A95" s="15"/>
      <c r="B95" s="199"/>
      <c r="C95" s="199"/>
      <c r="D95" s="199">
        <v>3223</v>
      </c>
      <c r="E95" s="160" t="s">
        <v>70</v>
      </c>
      <c r="F95" s="40">
        <v>725</v>
      </c>
      <c r="G95" s="39">
        <v>0</v>
      </c>
      <c r="H95" s="40">
        <v>163.04</v>
      </c>
      <c r="I95" s="187">
        <f t="shared" si="8"/>
        <v>49.796962025316454</v>
      </c>
    </row>
    <row r="96" spans="1:9" s="19" customFormat="1" ht="25.5">
      <c r="A96" s="15"/>
      <c r="B96" s="199"/>
      <c r="C96" s="199"/>
      <c r="D96" s="161">
        <v>3224</v>
      </c>
      <c r="E96" s="163" t="s">
        <v>71</v>
      </c>
      <c r="F96" s="40">
        <v>2056</v>
      </c>
      <c r="G96" s="39">
        <v>0</v>
      </c>
      <c r="H96" s="40">
        <v>59.33</v>
      </c>
      <c r="I96" s="187">
        <f t="shared" si="8"/>
        <v>22.488275862068967</v>
      </c>
    </row>
    <row r="97" spans="1:9" s="19" customFormat="1" ht="15">
      <c r="A97" s="15"/>
      <c r="B97" s="199"/>
      <c r="C97" s="199"/>
      <c r="D97" s="161">
        <v>3325</v>
      </c>
      <c r="E97" s="163" t="s">
        <v>72</v>
      </c>
      <c r="F97" s="40">
        <v>1465</v>
      </c>
      <c r="G97" s="39">
        <v>0</v>
      </c>
      <c r="H97" s="40">
        <v>1786.65</v>
      </c>
      <c r="I97" s="187">
        <f t="shared" si="8"/>
        <v>2.8857003891050583</v>
      </c>
    </row>
    <row r="98" spans="1:9" s="19" customFormat="1" ht="15">
      <c r="A98" s="15"/>
      <c r="B98" s="199"/>
      <c r="C98" s="199"/>
      <c r="D98" s="161">
        <v>3227</v>
      </c>
      <c r="E98" s="160" t="s">
        <v>73</v>
      </c>
      <c r="F98" s="40">
        <v>2920</v>
      </c>
      <c r="G98" s="39">
        <v>0</v>
      </c>
      <c r="H98" s="40">
        <v>2240</v>
      </c>
      <c r="I98" s="187">
        <f t="shared" si="8"/>
        <v>121.95563139931743</v>
      </c>
    </row>
    <row r="99" spans="1:9" s="19" customFormat="1" ht="15">
      <c r="A99" s="15"/>
      <c r="B99" s="1"/>
      <c r="C99" s="199">
        <v>323</v>
      </c>
      <c r="D99" s="199"/>
      <c r="E99" s="156" t="s">
        <v>74</v>
      </c>
      <c r="F99" s="39">
        <f>F100+F101+F102+F103+F104</f>
        <v>19599</v>
      </c>
      <c r="G99" s="39">
        <f>G100</f>
        <v>0</v>
      </c>
      <c r="H99" s="39">
        <f>H100+H101+H102+H103+H104</f>
        <v>15216.43</v>
      </c>
      <c r="I99" s="187">
        <f t="shared" si="8"/>
        <v>76.712328767123282</v>
      </c>
    </row>
    <row r="100" spans="1:9" s="19" customFormat="1" ht="15">
      <c r="A100" s="15"/>
      <c r="B100" s="1"/>
      <c r="C100" s="199"/>
      <c r="D100" s="161">
        <v>3231</v>
      </c>
      <c r="E100" s="160" t="s">
        <v>75</v>
      </c>
      <c r="F100" s="40">
        <v>2774</v>
      </c>
      <c r="G100" s="40">
        <v>0</v>
      </c>
      <c r="H100" s="40">
        <v>2506.83</v>
      </c>
      <c r="I100" s="187">
        <f t="shared" si="8"/>
        <v>77.638808102454206</v>
      </c>
    </row>
    <row r="101" spans="1:9" s="19" customFormat="1">
      <c r="A101" s="15"/>
      <c r="B101" s="1"/>
      <c r="C101" s="140"/>
      <c r="D101" s="161">
        <v>3232</v>
      </c>
      <c r="E101" s="160" t="s">
        <v>76</v>
      </c>
      <c r="F101" s="40">
        <v>15650</v>
      </c>
      <c r="G101" s="40">
        <v>0</v>
      </c>
      <c r="H101" s="40">
        <v>12294.85</v>
      </c>
      <c r="I101" s="187">
        <f t="shared" si="8"/>
        <v>90.368781542898333</v>
      </c>
    </row>
    <row r="102" spans="1:9" s="19" customFormat="1" ht="15">
      <c r="A102" s="15"/>
      <c r="B102" s="1"/>
      <c r="C102" s="140"/>
      <c r="D102" s="199">
        <v>3234</v>
      </c>
      <c r="E102" s="160" t="s">
        <v>78</v>
      </c>
      <c r="F102" s="40">
        <v>440</v>
      </c>
      <c r="G102" s="40">
        <v>0</v>
      </c>
      <c r="H102" s="40">
        <v>184.71</v>
      </c>
      <c r="I102" s="187">
        <f t="shared" si="8"/>
        <v>78.561341853035145</v>
      </c>
    </row>
    <row r="103" spans="1:9" s="19" customFormat="1" ht="15">
      <c r="A103" s="15"/>
      <c r="B103" s="1"/>
      <c r="C103" s="140"/>
      <c r="D103" s="199">
        <v>3236</v>
      </c>
      <c r="E103" s="160" t="s">
        <v>79</v>
      </c>
      <c r="F103" s="40">
        <v>295</v>
      </c>
      <c r="G103" s="40">
        <v>0</v>
      </c>
      <c r="H103" s="40">
        <v>65.7</v>
      </c>
      <c r="I103" s="187">
        <f t="shared" si="8"/>
        <v>41.979545454545459</v>
      </c>
    </row>
    <row r="104" spans="1:9" s="19" customFormat="1" ht="15">
      <c r="A104" s="15"/>
      <c r="B104" s="1"/>
      <c r="C104" s="140"/>
      <c r="D104" s="199">
        <v>3239</v>
      </c>
      <c r="E104" s="160" t="s">
        <v>81</v>
      </c>
      <c r="F104" s="40">
        <v>440</v>
      </c>
      <c r="G104" s="40">
        <v>0</v>
      </c>
      <c r="H104" s="40">
        <v>164.34</v>
      </c>
      <c r="I104" s="187">
        <f t="shared" si="8"/>
        <v>22.271186440677969</v>
      </c>
    </row>
    <row r="105" spans="1:9" s="19" customFormat="1" ht="25.5">
      <c r="A105" s="15"/>
      <c r="B105" s="1"/>
      <c r="C105" s="154">
        <v>329</v>
      </c>
      <c r="D105" s="155"/>
      <c r="E105" s="201" t="s">
        <v>82</v>
      </c>
      <c r="F105" s="26">
        <f>F106+F107</f>
        <v>3948</v>
      </c>
      <c r="G105" s="26">
        <f>G106+G107</f>
        <v>0</v>
      </c>
      <c r="H105" s="26">
        <f>H106+H107</f>
        <v>1934.68</v>
      </c>
      <c r="I105" s="187">
        <f t="shared" si="8"/>
        <v>37.35</v>
      </c>
    </row>
    <row r="106" spans="1:9" s="19" customFormat="1">
      <c r="A106" s="15"/>
      <c r="B106" s="1"/>
      <c r="C106" s="192"/>
      <c r="D106" s="161">
        <v>3292</v>
      </c>
      <c r="E106" s="163" t="s">
        <v>84</v>
      </c>
      <c r="F106" s="29">
        <v>1320</v>
      </c>
      <c r="G106" s="26">
        <v>0</v>
      </c>
      <c r="H106" s="29">
        <v>477.24</v>
      </c>
      <c r="I106" s="187">
        <f t="shared" si="8"/>
        <v>49.004052684903748</v>
      </c>
    </row>
    <row r="107" spans="1:9" s="19" customFormat="1" ht="25.5">
      <c r="A107" s="15"/>
      <c r="B107" s="1"/>
      <c r="C107" s="192"/>
      <c r="D107" s="161">
        <v>3299</v>
      </c>
      <c r="E107" s="163" t="s">
        <v>82</v>
      </c>
      <c r="F107" s="29">
        <v>2628</v>
      </c>
      <c r="G107" s="26">
        <v>0</v>
      </c>
      <c r="H107" s="29">
        <v>1457.44</v>
      </c>
      <c r="I107" s="187">
        <f t="shared" si="8"/>
        <v>36.154545454545456</v>
      </c>
    </row>
    <row r="108" spans="1:9" s="19" customFormat="1" ht="51">
      <c r="A108" s="15"/>
      <c r="B108" s="1">
        <v>37</v>
      </c>
      <c r="C108" s="192"/>
      <c r="D108" s="161"/>
      <c r="E108" s="162" t="s">
        <v>90</v>
      </c>
      <c r="F108" s="26">
        <v>0</v>
      </c>
      <c r="G108" s="26">
        <v>0</v>
      </c>
      <c r="H108" s="29">
        <f>H109</f>
        <v>1320</v>
      </c>
      <c r="I108" s="187">
        <v>0</v>
      </c>
    </row>
    <row r="109" spans="1:9" s="19" customFormat="1" ht="25.5">
      <c r="A109" s="15"/>
      <c r="B109" s="1"/>
      <c r="C109" s="192">
        <v>372</v>
      </c>
      <c r="D109" s="161"/>
      <c r="E109" s="163" t="s">
        <v>91</v>
      </c>
      <c r="F109" s="29">
        <v>0</v>
      </c>
      <c r="G109" s="26">
        <v>0</v>
      </c>
      <c r="H109" s="29">
        <f>H110</f>
        <v>1320</v>
      </c>
      <c r="I109" s="187">
        <v>0</v>
      </c>
    </row>
    <row r="110" spans="1:9" s="19" customFormat="1" ht="25.5">
      <c r="A110" s="15"/>
      <c r="B110" s="1"/>
      <c r="C110" s="192"/>
      <c r="D110" s="161">
        <v>3722</v>
      </c>
      <c r="E110" s="163" t="s">
        <v>93</v>
      </c>
      <c r="F110" s="29">
        <v>0</v>
      </c>
      <c r="G110" s="26">
        <v>0</v>
      </c>
      <c r="H110" s="29">
        <v>1320</v>
      </c>
      <c r="I110" s="187">
        <v>0</v>
      </c>
    </row>
    <row r="111" spans="1:9" s="19" customFormat="1" ht="25.5">
      <c r="A111" s="165">
        <v>4</v>
      </c>
      <c r="B111" s="165"/>
      <c r="C111" s="165"/>
      <c r="D111" s="159"/>
      <c r="E111" s="162" t="s">
        <v>6</v>
      </c>
      <c r="F111" s="29">
        <f>F113</f>
        <v>0</v>
      </c>
      <c r="G111" s="29">
        <f>G113</f>
        <v>0</v>
      </c>
      <c r="H111" s="29">
        <f>H113</f>
        <v>877</v>
      </c>
      <c r="I111" s="23">
        <v>0</v>
      </c>
    </row>
    <row r="112" spans="1:9" s="19" customFormat="1" ht="38.25">
      <c r="A112" s="203"/>
      <c r="B112" s="165">
        <v>42</v>
      </c>
      <c r="C112" s="165"/>
      <c r="D112" s="159"/>
      <c r="E112" s="162" t="s">
        <v>94</v>
      </c>
      <c r="F112" s="26">
        <f t="shared" ref="F112:H113" si="9">F113</f>
        <v>0</v>
      </c>
      <c r="G112" s="26">
        <f t="shared" si="9"/>
        <v>0</v>
      </c>
      <c r="H112" s="26">
        <f t="shared" si="9"/>
        <v>877</v>
      </c>
      <c r="I112" s="23">
        <v>0</v>
      </c>
    </row>
    <row r="113" spans="1:9" s="19" customFormat="1">
      <c r="A113" s="203"/>
      <c r="B113" s="157"/>
      <c r="C113" s="157">
        <v>422</v>
      </c>
      <c r="D113" s="161"/>
      <c r="E113" s="160" t="s">
        <v>95</v>
      </c>
      <c r="F113" s="29">
        <f t="shared" si="9"/>
        <v>0</v>
      </c>
      <c r="G113" s="29">
        <f t="shared" si="9"/>
        <v>0</v>
      </c>
      <c r="H113" s="29">
        <f t="shared" si="9"/>
        <v>877</v>
      </c>
      <c r="I113" s="23">
        <v>0</v>
      </c>
    </row>
    <row r="114" spans="1:9" s="19" customFormat="1" ht="25.5">
      <c r="A114" s="203"/>
      <c r="B114" s="157"/>
      <c r="C114" s="157"/>
      <c r="D114" s="161">
        <v>4227</v>
      </c>
      <c r="E114" s="204" t="s">
        <v>96</v>
      </c>
      <c r="F114" s="29">
        <v>0</v>
      </c>
      <c r="G114" s="29">
        <v>0</v>
      </c>
      <c r="H114" s="29">
        <v>877</v>
      </c>
      <c r="I114" s="23">
        <v>0</v>
      </c>
    </row>
    <row r="115" spans="1:9" s="19" customFormat="1" ht="15">
      <c r="A115" s="251" t="s">
        <v>113</v>
      </c>
      <c r="B115" s="252"/>
      <c r="C115" s="252"/>
      <c r="D115" s="252"/>
      <c r="E115" s="196" t="s">
        <v>114</v>
      </c>
      <c r="F115" s="30">
        <f t="shared" ref="F115:H116" si="10">F116</f>
        <v>0</v>
      </c>
      <c r="G115" s="30">
        <f t="shared" si="10"/>
        <v>0</v>
      </c>
      <c r="H115" s="30">
        <f t="shared" si="10"/>
        <v>1994.1</v>
      </c>
      <c r="I115" s="187">
        <v>0</v>
      </c>
    </row>
    <row r="116" spans="1:9" s="19" customFormat="1">
      <c r="A116" s="12">
        <v>3</v>
      </c>
      <c r="B116" s="1"/>
      <c r="C116" s="1"/>
      <c r="D116" s="188"/>
      <c r="E116" s="1" t="s">
        <v>4</v>
      </c>
      <c r="F116" s="26">
        <f t="shared" si="10"/>
        <v>0</v>
      </c>
      <c r="G116" s="26">
        <f t="shared" si="10"/>
        <v>0</v>
      </c>
      <c r="H116" s="26">
        <f t="shared" si="10"/>
        <v>1994.1</v>
      </c>
      <c r="I116" s="187">
        <v>0</v>
      </c>
    </row>
    <row r="117" spans="1:9" s="106" customFormat="1" ht="51">
      <c r="A117" s="12"/>
      <c r="B117" s="1">
        <v>37</v>
      </c>
      <c r="C117" s="140"/>
      <c r="D117" s="189"/>
      <c r="E117" s="202" t="s">
        <v>90</v>
      </c>
      <c r="F117" s="41">
        <f t="shared" ref="F117:H118" si="11">F118</f>
        <v>0</v>
      </c>
      <c r="G117" s="41">
        <f t="shared" si="11"/>
        <v>0</v>
      </c>
      <c r="H117" s="41">
        <f t="shared" si="11"/>
        <v>1994.1</v>
      </c>
      <c r="I117" s="187">
        <v>0</v>
      </c>
    </row>
    <row r="118" spans="1:9" s="19" customFormat="1" ht="25.5">
      <c r="A118" s="13"/>
      <c r="B118" s="1"/>
      <c r="C118" s="2">
        <v>372</v>
      </c>
      <c r="D118" s="189"/>
      <c r="E118" s="9" t="s">
        <v>91</v>
      </c>
      <c r="F118" s="38">
        <f t="shared" si="11"/>
        <v>0</v>
      </c>
      <c r="G118" s="38">
        <f t="shared" si="11"/>
        <v>0</v>
      </c>
      <c r="H118" s="38">
        <f t="shared" si="11"/>
        <v>1994.1</v>
      </c>
      <c r="I118" s="187">
        <v>0</v>
      </c>
    </row>
    <row r="119" spans="1:9" s="19" customFormat="1" ht="27" customHeight="1">
      <c r="A119" s="13"/>
      <c r="B119" s="1"/>
      <c r="C119" s="2"/>
      <c r="D119" s="195">
        <v>3722</v>
      </c>
      <c r="E119" s="8" t="s">
        <v>93</v>
      </c>
      <c r="F119" s="38">
        <v>0</v>
      </c>
      <c r="G119" s="38">
        <v>0</v>
      </c>
      <c r="H119" s="38">
        <v>1994.1</v>
      </c>
      <c r="I119" s="187">
        <v>0</v>
      </c>
    </row>
    <row r="120" spans="1:9" s="19" customFormat="1">
      <c r="D120" s="20"/>
      <c r="F120" s="21"/>
      <c r="G120" s="21"/>
      <c r="H120" s="21"/>
      <c r="I120" s="21"/>
    </row>
    <row r="121" spans="1:9" s="19" customFormat="1">
      <c r="D121" s="20"/>
      <c r="F121" s="21"/>
      <c r="G121" s="21"/>
      <c r="H121" s="21"/>
      <c r="I121" s="21"/>
    </row>
    <row r="122" spans="1:9" s="19" customFormat="1">
      <c r="D122" s="20"/>
      <c r="F122" s="21"/>
      <c r="G122" s="21"/>
      <c r="H122" s="21"/>
      <c r="I122" s="21"/>
    </row>
  </sheetData>
  <mergeCells count="11">
    <mergeCell ref="A115:D115"/>
    <mergeCell ref="A1:I1"/>
    <mergeCell ref="A3:I3"/>
    <mergeCell ref="A5:E5"/>
    <mergeCell ref="A6:E6"/>
    <mergeCell ref="A7:D7"/>
    <mergeCell ref="A8:D8"/>
    <mergeCell ref="A9:D9"/>
    <mergeCell ref="A53:D53"/>
    <mergeCell ref="A76:D76"/>
    <mergeCell ref="A77:D7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N21" sqref="N21"/>
    </sheetView>
  </sheetViews>
  <sheetFormatPr defaultColWidth="9.140625" defaultRowHeight="12.75"/>
  <cols>
    <col min="1" max="1" width="4.42578125" style="72" customWidth="1"/>
    <col min="2" max="2" width="6.42578125" style="72" customWidth="1"/>
    <col min="3" max="3" width="4.5703125" style="72" customWidth="1"/>
    <col min="4" max="4" width="6.85546875" style="73" customWidth="1"/>
    <col min="5" max="5" width="27.5703125" style="72" customWidth="1"/>
    <col min="6" max="6" width="17.5703125" style="31" customWidth="1"/>
    <col min="7" max="7" width="12" style="31" customWidth="1"/>
    <col min="8" max="8" width="16.28515625" style="31" customWidth="1"/>
    <col min="9" max="9" width="10.42578125" style="31" customWidth="1"/>
    <col min="10" max="16384" width="9.140625" style="72"/>
  </cols>
  <sheetData>
    <row r="1" spans="1:9" ht="30" customHeight="1">
      <c r="A1" s="222" t="s">
        <v>10</v>
      </c>
      <c r="B1" s="222"/>
      <c r="C1" s="222"/>
      <c r="D1" s="222"/>
      <c r="E1" s="222"/>
      <c r="F1" s="222"/>
      <c r="G1" s="222"/>
      <c r="H1" s="222"/>
      <c r="I1" s="222"/>
    </row>
    <row r="2" spans="1:9">
      <c r="A2" s="32"/>
      <c r="B2" s="32"/>
      <c r="C2" s="32"/>
      <c r="D2" s="32"/>
      <c r="E2" s="32"/>
      <c r="F2" s="32"/>
      <c r="G2" s="32"/>
      <c r="H2" s="33"/>
      <c r="I2" s="33" t="s">
        <v>145</v>
      </c>
    </row>
    <row r="3" spans="1:9" ht="18" customHeight="1">
      <c r="A3" s="222" t="s">
        <v>127</v>
      </c>
      <c r="B3" s="222"/>
      <c r="C3" s="222"/>
      <c r="D3" s="222"/>
      <c r="E3" s="222"/>
      <c r="F3" s="222"/>
      <c r="G3" s="222"/>
      <c r="H3" s="222"/>
      <c r="I3" s="222"/>
    </row>
    <row r="4" spans="1:9" ht="15.75" customHeight="1">
      <c r="A4" s="19"/>
      <c r="B4" s="19"/>
      <c r="C4" s="19"/>
      <c r="D4" s="20"/>
      <c r="E4" s="19"/>
      <c r="F4" s="21"/>
      <c r="G4" s="21"/>
      <c r="H4" s="21"/>
      <c r="I4" s="21"/>
    </row>
    <row r="5" spans="1:9" ht="38.25">
      <c r="A5" s="263" t="s">
        <v>7</v>
      </c>
      <c r="B5" s="264"/>
      <c r="C5" s="264"/>
      <c r="D5" s="264"/>
      <c r="E5" s="265"/>
      <c r="F5" s="135" t="s">
        <v>152</v>
      </c>
      <c r="G5" s="135" t="s">
        <v>153</v>
      </c>
      <c r="H5" s="135" t="s">
        <v>189</v>
      </c>
      <c r="I5" s="135" t="s">
        <v>21</v>
      </c>
    </row>
    <row r="6" spans="1:9" ht="12.75" customHeight="1" thickBot="1">
      <c r="A6" s="266">
        <v>1</v>
      </c>
      <c r="B6" s="267"/>
      <c r="C6" s="267"/>
      <c r="D6" s="267"/>
      <c r="E6" s="268"/>
      <c r="F6" s="22">
        <v>2</v>
      </c>
      <c r="G6" s="22">
        <v>3</v>
      </c>
      <c r="H6" s="22">
        <v>4</v>
      </c>
      <c r="I6" s="22" t="s">
        <v>132</v>
      </c>
    </row>
    <row r="7" spans="1:9" ht="30" customHeight="1">
      <c r="A7" s="269">
        <v>4003</v>
      </c>
      <c r="B7" s="270"/>
      <c r="C7" s="270"/>
      <c r="D7" s="271"/>
      <c r="E7" s="208" t="s">
        <v>125</v>
      </c>
      <c r="F7" s="23">
        <f t="shared" ref="F7:G9" si="0">F8</f>
        <v>0</v>
      </c>
      <c r="G7" s="23">
        <f t="shared" si="0"/>
        <v>0</v>
      </c>
      <c r="H7" s="23">
        <f>H8+H14+H20+H26</f>
        <v>137910</v>
      </c>
      <c r="I7" s="23">
        <v>0</v>
      </c>
    </row>
    <row r="8" spans="1:9" ht="25.5">
      <c r="A8" s="257" t="s">
        <v>161</v>
      </c>
      <c r="B8" s="258"/>
      <c r="C8" s="258"/>
      <c r="D8" s="259"/>
      <c r="E8" s="197" t="s">
        <v>126</v>
      </c>
      <c r="F8" s="24">
        <f t="shared" si="0"/>
        <v>0</v>
      </c>
      <c r="G8" s="24">
        <f t="shared" si="0"/>
        <v>0</v>
      </c>
      <c r="H8" s="24">
        <f>H9</f>
        <v>6807.5</v>
      </c>
      <c r="I8" s="23">
        <v>0</v>
      </c>
    </row>
    <row r="9" spans="1:9" ht="13.5" thickBot="1">
      <c r="A9" s="260" t="s">
        <v>131</v>
      </c>
      <c r="B9" s="261"/>
      <c r="C9" s="261"/>
      <c r="D9" s="262"/>
      <c r="E9" s="196" t="s">
        <v>105</v>
      </c>
      <c r="F9" s="25">
        <f t="shared" si="0"/>
        <v>0</v>
      </c>
      <c r="G9" s="30">
        <f t="shared" si="0"/>
        <v>0</v>
      </c>
      <c r="H9" s="25">
        <f>H10</f>
        <v>6807.5</v>
      </c>
      <c r="I9" s="23">
        <v>0</v>
      </c>
    </row>
    <row r="10" spans="1:9">
      <c r="A10" s="165">
        <v>4</v>
      </c>
      <c r="B10" s="165"/>
      <c r="C10" s="165"/>
      <c r="D10" s="159"/>
      <c r="E10" s="158" t="s">
        <v>6</v>
      </c>
      <c r="F10" s="29">
        <f>F12</f>
        <v>0</v>
      </c>
      <c r="G10" s="29">
        <f>G12</f>
        <v>0</v>
      </c>
      <c r="H10" s="29">
        <f>H12</f>
        <v>6807.5</v>
      </c>
      <c r="I10" s="23">
        <v>0</v>
      </c>
    </row>
    <row r="11" spans="1:9" ht="38.25">
      <c r="A11" s="203"/>
      <c r="B11" s="165">
        <v>42</v>
      </c>
      <c r="C11" s="165"/>
      <c r="D11" s="159"/>
      <c r="E11" s="162" t="s">
        <v>94</v>
      </c>
      <c r="F11" s="26">
        <f t="shared" ref="F11:H12" si="1">F12</f>
        <v>0</v>
      </c>
      <c r="G11" s="26">
        <f t="shared" si="1"/>
        <v>0</v>
      </c>
      <c r="H11" s="26">
        <f t="shared" si="1"/>
        <v>6807.5</v>
      </c>
      <c r="I11" s="23">
        <v>0</v>
      </c>
    </row>
    <row r="12" spans="1:9">
      <c r="A12" s="203"/>
      <c r="B12" s="157"/>
      <c r="C12" s="157">
        <v>422</v>
      </c>
      <c r="D12" s="161"/>
      <c r="E12" s="160" t="s">
        <v>95</v>
      </c>
      <c r="F12" s="29">
        <f t="shared" si="1"/>
        <v>0</v>
      </c>
      <c r="G12" s="29">
        <f t="shared" si="1"/>
        <v>0</v>
      </c>
      <c r="H12" s="29">
        <f t="shared" si="1"/>
        <v>6807.5</v>
      </c>
      <c r="I12" s="23">
        <v>0</v>
      </c>
    </row>
    <row r="13" spans="1:9" ht="25.5">
      <c r="A13" s="203"/>
      <c r="B13" s="157"/>
      <c r="C13" s="157"/>
      <c r="D13" s="161">
        <v>4227</v>
      </c>
      <c r="E13" s="204" t="s">
        <v>96</v>
      </c>
      <c r="F13" s="29">
        <v>0</v>
      </c>
      <c r="G13" s="29">
        <v>0</v>
      </c>
      <c r="H13" s="29">
        <v>6807.5</v>
      </c>
      <c r="I13" s="23">
        <v>0</v>
      </c>
    </row>
    <row r="14" spans="1:9" ht="38.25">
      <c r="A14" s="274" t="s">
        <v>162</v>
      </c>
      <c r="B14" s="275"/>
      <c r="C14" s="275"/>
      <c r="D14" s="276"/>
      <c r="E14" s="206" t="s">
        <v>157</v>
      </c>
      <c r="F14" s="107">
        <f>F15+F20</f>
        <v>0</v>
      </c>
      <c r="G14" s="107">
        <f>G15+G20</f>
        <v>0</v>
      </c>
      <c r="H14" s="107">
        <f>H15</f>
        <v>85352.5</v>
      </c>
      <c r="I14" s="23">
        <v>0</v>
      </c>
    </row>
    <row r="15" spans="1:9" ht="13.5" thickBot="1">
      <c r="A15" s="260" t="s">
        <v>131</v>
      </c>
      <c r="B15" s="261"/>
      <c r="C15" s="261"/>
      <c r="D15" s="262"/>
      <c r="E15" s="196" t="s">
        <v>105</v>
      </c>
      <c r="F15" s="25">
        <f>F16</f>
        <v>0</v>
      </c>
      <c r="G15" s="30">
        <f>G16</f>
        <v>0</v>
      </c>
      <c r="H15" s="25">
        <f>H16</f>
        <v>85352.5</v>
      </c>
      <c r="I15" s="23">
        <v>0</v>
      </c>
    </row>
    <row r="16" spans="1:9">
      <c r="A16" s="165">
        <v>4</v>
      </c>
      <c r="B16" s="165"/>
      <c r="C16" s="165"/>
      <c r="D16" s="159"/>
      <c r="E16" s="158" t="s">
        <v>6</v>
      </c>
      <c r="F16" s="29">
        <f>F18</f>
        <v>0</v>
      </c>
      <c r="G16" s="29">
        <f>G18</f>
        <v>0</v>
      </c>
      <c r="H16" s="29">
        <f>H18</f>
        <v>85352.5</v>
      </c>
      <c r="I16" s="23">
        <v>0</v>
      </c>
    </row>
    <row r="17" spans="1:9" ht="38.25">
      <c r="A17" s="203"/>
      <c r="B17" s="165">
        <v>42</v>
      </c>
      <c r="C17" s="165"/>
      <c r="D17" s="159"/>
      <c r="E17" s="162" t="s">
        <v>94</v>
      </c>
      <c r="F17" s="26">
        <f t="shared" ref="F17:H18" si="2">F18</f>
        <v>0</v>
      </c>
      <c r="G17" s="26">
        <f t="shared" si="2"/>
        <v>0</v>
      </c>
      <c r="H17" s="26">
        <f t="shared" si="2"/>
        <v>85352.5</v>
      </c>
      <c r="I17" s="23">
        <v>0</v>
      </c>
    </row>
    <row r="18" spans="1:9">
      <c r="A18" s="203"/>
      <c r="B18" s="157"/>
      <c r="C18" s="157">
        <v>421</v>
      </c>
      <c r="D18" s="161"/>
      <c r="E18" s="160" t="s">
        <v>155</v>
      </c>
      <c r="F18" s="29">
        <f t="shared" si="2"/>
        <v>0</v>
      </c>
      <c r="G18" s="29">
        <f t="shared" si="2"/>
        <v>0</v>
      </c>
      <c r="H18" s="29">
        <f t="shared" si="2"/>
        <v>85352.5</v>
      </c>
      <c r="I18" s="23">
        <v>0</v>
      </c>
    </row>
    <row r="19" spans="1:9">
      <c r="A19" s="203"/>
      <c r="B19" s="157"/>
      <c r="C19" s="157"/>
      <c r="D19" s="161">
        <v>4212</v>
      </c>
      <c r="E19" s="163" t="s">
        <v>156</v>
      </c>
      <c r="F19" s="29">
        <v>0</v>
      </c>
      <c r="G19" s="29">
        <v>0</v>
      </c>
      <c r="H19" s="29">
        <v>85352.5</v>
      </c>
      <c r="I19" s="23">
        <v>0</v>
      </c>
    </row>
    <row r="20" spans="1:9" ht="25.5">
      <c r="A20" s="257" t="s">
        <v>158</v>
      </c>
      <c r="B20" s="258"/>
      <c r="C20" s="258"/>
      <c r="D20" s="259"/>
      <c r="E20" s="197" t="s">
        <v>159</v>
      </c>
      <c r="F20" s="24">
        <f>F21+F26</f>
        <v>0</v>
      </c>
      <c r="G20" s="24">
        <f>G21+G26</f>
        <v>0</v>
      </c>
      <c r="H20" s="24">
        <f>H21</f>
        <v>26687.5</v>
      </c>
      <c r="I20" s="23">
        <v>0</v>
      </c>
    </row>
    <row r="21" spans="1:9" ht="26.25" thickBot="1">
      <c r="A21" s="272" t="s">
        <v>148</v>
      </c>
      <c r="B21" s="273"/>
      <c r="C21" s="273"/>
      <c r="D21" s="273"/>
      <c r="E21" s="186" t="s">
        <v>111</v>
      </c>
      <c r="F21" s="25">
        <f>F22</f>
        <v>0</v>
      </c>
      <c r="G21" s="30">
        <f>G22</f>
        <v>0</v>
      </c>
      <c r="H21" s="25">
        <f>H22+H35</f>
        <v>26687.5</v>
      </c>
      <c r="I21" s="23">
        <v>0</v>
      </c>
    </row>
    <row r="22" spans="1:9">
      <c r="A22" s="165">
        <v>4</v>
      </c>
      <c r="B22" s="165"/>
      <c r="C22" s="165"/>
      <c r="D22" s="159"/>
      <c r="E22" s="205" t="s">
        <v>6</v>
      </c>
      <c r="F22" s="29">
        <f>F24</f>
        <v>0</v>
      </c>
      <c r="G22" s="29">
        <f>G24</f>
        <v>0</v>
      </c>
      <c r="H22" s="29">
        <f>H24</f>
        <v>26687.5</v>
      </c>
      <c r="I22" s="23">
        <v>0</v>
      </c>
    </row>
    <row r="23" spans="1:9" ht="38.25">
      <c r="A23" s="203"/>
      <c r="B23" s="165">
        <v>45</v>
      </c>
      <c r="C23" s="165"/>
      <c r="D23" s="159"/>
      <c r="E23" s="162" t="s">
        <v>160</v>
      </c>
      <c r="F23" s="26">
        <f t="shared" ref="F23:H24" si="3">F24</f>
        <v>0</v>
      </c>
      <c r="G23" s="26">
        <f t="shared" si="3"/>
        <v>0</v>
      </c>
      <c r="H23" s="26">
        <f t="shared" si="3"/>
        <v>26687.5</v>
      </c>
      <c r="I23" s="23">
        <v>0</v>
      </c>
    </row>
    <row r="24" spans="1:9" ht="25.5">
      <c r="A24" s="203"/>
      <c r="B24" s="157"/>
      <c r="C24" s="157">
        <v>452</v>
      </c>
      <c r="D24" s="161"/>
      <c r="E24" s="163" t="s">
        <v>154</v>
      </c>
      <c r="F24" s="29">
        <f t="shared" si="3"/>
        <v>0</v>
      </c>
      <c r="G24" s="29">
        <f t="shared" si="3"/>
        <v>0</v>
      </c>
      <c r="H24" s="29">
        <f t="shared" si="3"/>
        <v>26687.5</v>
      </c>
      <c r="I24" s="23">
        <v>0</v>
      </c>
    </row>
    <row r="25" spans="1:9" ht="25.5">
      <c r="A25" s="203"/>
      <c r="B25" s="157"/>
      <c r="C25" s="157"/>
      <c r="D25" s="161">
        <v>4521</v>
      </c>
      <c r="E25" s="163" t="s">
        <v>154</v>
      </c>
      <c r="F25" s="29">
        <v>0</v>
      </c>
      <c r="G25" s="29">
        <v>0</v>
      </c>
      <c r="H25" s="29">
        <v>26687.5</v>
      </c>
      <c r="I25" s="23">
        <v>0</v>
      </c>
    </row>
    <row r="26" spans="1:9" ht="25.5">
      <c r="A26" s="257" t="s">
        <v>188</v>
      </c>
      <c r="B26" s="258"/>
      <c r="C26" s="258"/>
      <c r="D26" s="259"/>
      <c r="E26" s="197" t="s">
        <v>190</v>
      </c>
      <c r="F26" s="24">
        <f>F27+F32</f>
        <v>0</v>
      </c>
      <c r="G26" s="24">
        <f>G27+G32</f>
        <v>0</v>
      </c>
      <c r="H26" s="24">
        <f>H27+H32</f>
        <v>19062.5</v>
      </c>
      <c r="I26" s="23">
        <v>0</v>
      </c>
    </row>
    <row r="27" spans="1:9" ht="15.75" thickBot="1">
      <c r="A27" s="272" t="s">
        <v>131</v>
      </c>
      <c r="B27" s="273"/>
      <c r="C27" s="273"/>
      <c r="D27" s="273"/>
      <c r="E27" s="186" t="s">
        <v>105</v>
      </c>
      <c r="F27" s="25">
        <f>F28</f>
        <v>0</v>
      </c>
      <c r="G27" s="30">
        <f>G28</f>
        <v>0</v>
      </c>
      <c r="H27" s="25">
        <f>H28+H41</f>
        <v>19062.5</v>
      </c>
      <c r="I27" s="23">
        <v>0</v>
      </c>
    </row>
    <row r="28" spans="1:9">
      <c r="A28" s="165">
        <v>4</v>
      </c>
      <c r="B28" s="165"/>
      <c r="C28" s="165"/>
      <c r="D28" s="159"/>
      <c r="E28" s="207" t="s">
        <v>6</v>
      </c>
      <c r="F28" s="29">
        <f>F30</f>
        <v>0</v>
      </c>
      <c r="G28" s="29">
        <f>G30</f>
        <v>0</v>
      </c>
      <c r="H28" s="29">
        <f>H30</f>
        <v>19062.5</v>
      </c>
      <c r="I28" s="23">
        <v>0</v>
      </c>
    </row>
    <row r="29" spans="1:9" ht="38.25">
      <c r="A29" s="203"/>
      <c r="B29" s="165">
        <v>42</v>
      </c>
      <c r="C29" s="165"/>
      <c r="D29" s="159"/>
      <c r="E29" s="162" t="s">
        <v>94</v>
      </c>
      <c r="F29" s="26">
        <f t="shared" ref="F29:H30" si="4">F30</f>
        <v>0</v>
      </c>
      <c r="G29" s="26">
        <f t="shared" si="4"/>
        <v>0</v>
      </c>
      <c r="H29" s="26">
        <f t="shared" si="4"/>
        <v>19062.5</v>
      </c>
      <c r="I29" s="23">
        <v>0</v>
      </c>
    </row>
    <row r="30" spans="1:9">
      <c r="A30" s="203"/>
      <c r="B30" s="157"/>
      <c r="C30" s="157">
        <v>422</v>
      </c>
      <c r="D30" s="161"/>
      <c r="E30" s="160" t="s">
        <v>95</v>
      </c>
      <c r="F30" s="29">
        <f t="shared" si="4"/>
        <v>0</v>
      </c>
      <c r="G30" s="29">
        <f t="shared" si="4"/>
        <v>0</v>
      </c>
      <c r="H30" s="29">
        <f t="shared" si="4"/>
        <v>19062.5</v>
      </c>
      <c r="I30" s="23">
        <v>0</v>
      </c>
    </row>
    <row r="31" spans="1:9" ht="25.5">
      <c r="A31" s="203"/>
      <c r="B31" s="157"/>
      <c r="C31" s="157"/>
      <c r="D31" s="161">
        <v>4227</v>
      </c>
      <c r="E31" s="163" t="s">
        <v>96</v>
      </c>
      <c r="F31" s="29">
        <v>0</v>
      </c>
      <c r="G31" s="29">
        <v>0</v>
      </c>
      <c r="H31" s="29">
        <v>19062.5</v>
      </c>
      <c r="I31" s="23">
        <v>0</v>
      </c>
    </row>
  </sheetData>
  <mergeCells count="13">
    <mergeCell ref="A26:D26"/>
    <mergeCell ref="A27:D27"/>
    <mergeCell ref="A14:D14"/>
    <mergeCell ref="A15:D15"/>
    <mergeCell ref="A20:D20"/>
    <mergeCell ref="A21:D21"/>
    <mergeCell ref="A8:D8"/>
    <mergeCell ref="A9:D9"/>
    <mergeCell ref="A1:I1"/>
    <mergeCell ref="A3:I3"/>
    <mergeCell ref="A5:E5"/>
    <mergeCell ref="A6:E6"/>
    <mergeCell ref="A7:D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financ.</vt:lpstr>
      <vt:lpstr>Rashodi prema funkcijskoj k</vt:lpstr>
      <vt:lpstr>Račun financiranja</vt:lpstr>
      <vt:lpstr>Programska klasifikacija-4002</vt:lpstr>
      <vt:lpstr>Programska klasifikacija -4003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Dina Buterin</cp:lastModifiedBy>
  <cp:lastPrinted>2025-03-04T08:21:56Z</cp:lastPrinted>
  <dcterms:created xsi:type="dcterms:W3CDTF">2022-08-12T12:51:27Z</dcterms:created>
  <dcterms:modified xsi:type="dcterms:W3CDTF">2025-03-04T08:32:50Z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